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ANALITICO DEL ACTIVO\"/>
    </mc:Choice>
  </mc:AlternateContent>
  <bookViews>
    <workbookView xWindow="0" yWindow="0" windowWidth="19200" windowHeight="11460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D31" i="1"/>
  <c r="G31" i="1" s="1"/>
  <c r="H31" i="1" s="1"/>
  <c r="D30" i="1"/>
  <c r="G30" i="1" s="1"/>
  <c r="H30" i="1" s="1"/>
  <c r="D29" i="1"/>
  <c r="G29" i="1" s="1"/>
  <c r="H29" i="1" s="1"/>
  <c r="D28" i="1"/>
  <c r="G28" i="1" s="1"/>
  <c r="H28" i="1" s="1"/>
  <c r="D27" i="1"/>
  <c r="G27" i="1" s="1"/>
  <c r="H27" i="1" s="1"/>
  <c r="D26" i="1"/>
  <c r="G26" i="1" s="1"/>
  <c r="H26" i="1" s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F14" i="1"/>
  <c r="E14" i="1"/>
  <c r="G13" i="1"/>
  <c r="F12" i="1"/>
  <c r="E12" i="1"/>
  <c r="H17" i="1" l="1"/>
  <c r="K17" i="1"/>
  <c r="H19" i="1"/>
  <c r="K19" i="1"/>
  <c r="H21" i="1"/>
  <c r="K21" i="1"/>
  <c r="H16" i="1"/>
  <c r="K16" i="1"/>
  <c r="H18" i="1"/>
  <c r="K18" i="1"/>
  <c r="H20" i="1"/>
  <c r="K20" i="1"/>
  <c r="H22" i="1"/>
  <c r="K22" i="1"/>
  <c r="K34" i="1"/>
  <c r="H34" i="1"/>
  <c r="D14" i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<sst xmlns="http://schemas.openxmlformats.org/spreadsheetml/2006/main" count="39" uniqueCount="38">
  <si>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</si>
  <si>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2015</t>
  </si>
  <si>
    <t>(Pesos)</t>
  </si>
  <si>
    <t>Ente Público:</t>
  </si>
  <si>
    <t>INSTITUTO TECNOLOGICO SUPERIOR DEL SUR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</si>
  <si>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</si>
  <si>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</si>
  <si>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</si>
  <si>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</si>
  <si>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</si>
  <si>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</si>
  <si>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</si>
  <si>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</si>
  <si>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</si>
  <si>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</si>
  <si>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</si>
  <si>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</si>
  <si>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</si>
  <si>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</si>
  <si>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</si>
  <si>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</si>
  <si>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</si>
  <si>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</si>
  <si>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</si>
  <si>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</si>
  <si>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</si>
  <si>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</si>
  <si>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</si>
  <si>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</si>
  <si>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</si>
  <si>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</si>
  <si>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</si>
  <si>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</si>
  <si>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</si>
  <si>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Antonio Ramírez Vallejo</t>
  </si>
  <si>
    <t>Santigo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</si>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</sst>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5/ESTADOS%20FINANCIEROS/JUNIO/EstadosFrosyPptales2015%20NUEVO%20JUNI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NOTAS GESTION ADMVA"/>
    </sheetNames>
    <sheetDataSet>
      <sheetData sheetId="0"/>
      <sheetData sheetId="1">
        <row r="16">
          <cell r="D16">
            <v>46113179.859999999</v>
          </cell>
          <cell r="E16">
            <v>32024748.079999998</v>
          </cell>
        </row>
        <row r="17">
          <cell r="D17">
            <v>10932135.08</v>
          </cell>
          <cell r="E17">
            <v>9383795.9900000002</v>
          </cell>
        </row>
        <row r="18">
          <cell r="D18">
            <v>2281830.38</v>
          </cell>
          <cell r="E18">
            <v>3932390.33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87773106.409999996</v>
          </cell>
        </row>
        <row r="32">
          <cell r="E32">
            <v>25708606.219999999</v>
          </cell>
        </row>
        <row r="33">
          <cell r="E33">
            <v>0</v>
          </cell>
        </row>
        <row r="34">
          <cell r="E34">
            <v>-20685760.48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90" zoomScaleNormal="90" workbookViewId="0">
      <selection activeCell="C2" sqref="C2:G2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54.42578125" style="4" customWidth="1"/>
    <col min="4" max="4" width="19.140625" style="37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16384" width="11.42578125" style="4"/>
  </cols>
  <sheetData>
    <row r="1" spans="1:11" s="5" customFormat="1" ht="9" customHeight="1" x14ac:dyDescent="0.2">
      <c r="A1" s="1"/>
      <c r="B1" s="2"/>
      <c r="C1" s="69"/>
      <c r="D1" s="69"/>
      <c r="E1" s="69"/>
      <c r="F1" s="69"/>
      <c r="G1" s="69"/>
      <c r="H1" s="2"/>
      <c r="I1" s="3"/>
      <c r="J1" s="4"/>
      <c r="K1" s="4"/>
    </row>
    <row r="2" spans="1:11" s="5" customFormat="1" ht="14.1" customHeight="1" x14ac:dyDescent="0.2">
      <c r="A2" s="1"/>
      <c r="B2" s="2"/>
      <c r="C2" s="69" t="s">
        <v>0</v>
      </c>
      <c r="D2" s="69"/>
      <c r="E2" s="69"/>
      <c r="F2" s="69"/>
      <c r="G2" s="69"/>
      <c r="H2" s="2"/>
      <c r="I2" s="3"/>
      <c r="J2" s="3"/>
      <c r="K2" s="4"/>
    </row>
    <row r="3" spans="1:11" s="5" customFormat="1" ht="14.1" customHeight="1" x14ac:dyDescent="0.2">
      <c r="A3" s="70" t="s">
        <v>1</v>
      </c>
      <c r="B3" s="70"/>
      <c r="C3" s="70"/>
      <c r="D3" s="70"/>
      <c r="E3" s="70"/>
      <c r="F3" s="70"/>
      <c r="G3" s="70"/>
      <c r="H3" s="70"/>
      <c r="I3" s="3"/>
      <c r="J3" s="3"/>
      <c r="K3" s="4"/>
    </row>
    <row r="4" spans="1:11" s="5" customFormat="1" ht="14.1" customHeight="1" x14ac:dyDescent="0.2">
      <c r="A4" s="1"/>
      <c r="B4" s="2"/>
      <c r="C4" s="69" t="s">
        <v>2</v>
      </c>
      <c r="D4" s="69"/>
      <c r="E4" s="69"/>
      <c r="F4" s="69"/>
      <c r="G4" s="69"/>
      <c r="H4" s="2"/>
      <c r="I4" s="3"/>
      <c r="J4" s="3"/>
      <c r="K4" s="4"/>
    </row>
    <row r="5" spans="1:11" s="5" customFormat="1" ht="20.100000000000001" customHeight="1" x14ac:dyDescent="0.2">
      <c r="A5" s="6"/>
      <c r="B5" s="7"/>
      <c r="C5" s="7" t="s">
        <v>3</v>
      </c>
      <c r="D5" s="71" t="s">
        <v>4</v>
      </c>
      <c r="E5" s="71"/>
      <c r="F5" s="71"/>
      <c r="H5" s="8"/>
      <c r="I5" s="8"/>
    </row>
    <row r="6" spans="1:11" s="5" customFormat="1" ht="6.75" customHeight="1" x14ac:dyDescent="0.2">
      <c r="A6" s="60"/>
      <c r="B6" s="60"/>
      <c r="C6" s="60"/>
      <c r="D6" s="60"/>
      <c r="E6" s="60"/>
      <c r="F6" s="60"/>
      <c r="G6" s="60"/>
      <c r="H6" s="60"/>
      <c r="I6" s="60"/>
    </row>
    <row r="7" spans="1:11" s="5" customFormat="1" ht="3" customHeight="1" x14ac:dyDescent="0.2">
      <c r="A7" s="60"/>
      <c r="B7" s="60"/>
      <c r="C7" s="60"/>
      <c r="D7" s="60"/>
      <c r="E7" s="60"/>
      <c r="F7" s="60"/>
      <c r="G7" s="60"/>
      <c r="H7" s="60"/>
      <c r="I7" s="60"/>
    </row>
    <row r="8" spans="1:11" s="13" customFormat="1" x14ac:dyDescent="0.2">
      <c r="A8" s="9"/>
      <c r="B8" s="61" t="s">
        <v>5</v>
      </c>
      <c r="C8" s="61"/>
      <c r="D8" s="10" t="s">
        <v>6</v>
      </c>
      <c r="E8" s="10" t="s">
        <v>7</v>
      </c>
      <c r="F8" s="11" t="s">
        <v>8</v>
      </c>
      <c r="G8" s="11" t="s">
        <v>9</v>
      </c>
      <c r="H8" s="11" t="s">
        <v>10</v>
      </c>
      <c r="I8" s="12"/>
    </row>
    <row r="9" spans="1:11" s="13" customFormat="1" x14ac:dyDescent="0.2">
      <c r="A9" s="14"/>
      <c r="B9" s="62"/>
      <c r="C9" s="62"/>
      <c r="D9" s="15">
        <v>1</v>
      </c>
      <c r="E9" s="15">
        <v>2</v>
      </c>
      <c r="F9" s="16">
        <v>3</v>
      </c>
      <c r="G9" s="16" t="s">
        <v>11</v>
      </c>
      <c r="H9" s="16" t="s">
        <v>12</v>
      </c>
      <c r="I9" s="17"/>
    </row>
    <row r="10" spans="1:11" s="5" customFormat="1" ht="3" customHeight="1" x14ac:dyDescent="0.2">
      <c r="A10" s="63"/>
      <c r="B10" s="60"/>
      <c r="C10" s="60"/>
      <c r="D10" s="60"/>
      <c r="E10" s="60"/>
      <c r="F10" s="60"/>
      <c r="G10" s="60"/>
      <c r="H10" s="60"/>
      <c r="I10" s="64"/>
    </row>
    <row r="11" spans="1:11" s="5" customFormat="1" ht="3" customHeight="1" x14ac:dyDescent="0.2">
      <c r="A11" s="65"/>
      <c r="B11" s="66"/>
      <c r="C11" s="66"/>
      <c r="D11" s="66"/>
      <c r="E11" s="66"/>
      <c r="F11" s="66"/>
      <c r="G11" s="66"/>
      <c r="H11" s="66"/>
      <c r="I11" s="67"/>
      <c r="J11" s="4"/>
      <c r="K11" s="4"/>
    </row>
    <row r="12" spans="1:11" s="5" customFormat="1" x14ac:dyDescent="0.2">
      <c r="A12" s="18"/>
      <c r="B12" s="68" t="s">
        <v>13</v>
      </c>
      <c r="C12" s="68"/>
      <c r="D12" s="19">
        <f>+D14+D24</f>
        <v>138136886.54999998</v>
      </c>
      <c r="E12" s="19">
        <f>+E14+E24</f>
        <v>115373683.89999999</v>
      </c>
      <c r="F12" s="19">
        <f>+F14+F24</f>
        <v>94528143.809999987</v>
      </c>
      <c r="G12" s="19">
        <f>+D12+E12-F12</f>
        <v>158982426.63999999</v>
      </c>
      <c r="H12" s="19">
        <f>+G12-D12</f>
        <v>20845540.090000004</v>
      </c>
      <c r="I12" s="20"/>
      <c r="J12" s="4"/>
      <c r="K12" s="4"/>
    </row>
    <row r="13" spans="1:11" s="5" customFormat="1" ht="5.0999999999999996" customHeight="1" x14ac:dyDescent="0.2">
      <c r="A13" s="18"/>
      <c r="B13" s="21"/>
      <c r="C13" s="21"/>
      <c r="D13" s="19"/>
      <c r="E13" s="19"/>
      <c r="F13" s="19"/>
      <c r="G13" s="19">
        <f t="shared" ref="G13:G14" si="0">+D13+E13-F13</f>
        <v>0</v>
      </c>
      <c r="H13" s="19"/>
      <c r="I13" s="20"/>
      <c r="J13" s="4"/>
      <c r="K13" s="4"/>
    </row>
    <row r="14" spans="1:11" s="5" customFormat="1" x14ac:dyDescent="0.2">
      <c r="A14" s="22"/>
      <c r="B14" s="59" t="s">
        <v>14</v>
      </c>
      <c r="C14" s="59"/>
      <c r="D14" s="23">
        <f>SUM(D16:D22)</f>
        <v>45340934.399999999</v>
      </c>
      <c r="E14" s="23">
        <f>SUM(E16:E22)</f>
        <v>108227280.03999999</v>
      </c>
      <c r="F14" s="23">
        <f>SUM(F16:F22)</f>
        <v>94241069.11999999</v>
      </c>
      <c r="G14" s="19">
        <f t="shared" si="0"/>
        <v>59327145.320000008</v>
      </c>
      <c r="H14" s="23">
        <f>+G14-D14</f>
        <v>13986210.920000009</v>
      </c>
      <c r="I14" s="24"/>
      <c r="J14" s="4"/>
      <c r="K14" s="25"/>
    </row>
    <row r="15" spans="1:11" s="5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4"/>
      <c r="K15" s="25"/>
    </row>
    <row r="16" spans="1:11" s="5" customFormat="1" ht="19.5" customHeight="1" x14ac:dyDescent="0.2">
      <c r="A16" s="26"/>
      <c r="B16" s="55" t="s">
        <v>15</v>
      </c>
      <c r="C16" s="55"/>
      <c r="D16" s="30">
        <f>+[1]ESF!E16</f>
        <v>32024748.079999998</v>
      </c>
      <c r="E16" s="30">
        <v>102832825.3</v>
      </c>
      <c r="F16" s="30">
        <v>88744393.519999996</v>
      </c>
      <c r="G16" s="31">
        <f>+D16+E16-F16</f>
        <v>46113179.859999999</v>
      </c>
      <c r="H16" s="31">
        <f>+G16-D16</f>
        <v>14088431.780000001</v>
      </c>
      <c r="I16" s="29"/>
      <c r="J16" s="4"/>
      <c r="K16" s="25" t="str">
        <f>IF(G16=[1]ESF!D16," ","Error")</f>
        <v xml:space="preserve"> </v>
      </c>
    </row>
    <row r="17" spans="1:14" s="5" customFormat="1" ht="19.5" customHeight="1" x14ac:dyDescent="0.2">
      <c r="A17" s="26"/>
      <c r="B17" s="55" t="s">
        <v>16</v>
      </c>
      <c r="C17" s="55"/>
      <c r="D17" s="30">
        <f>+[1]ESF!E17</f>
        <v>9383795.9900000002</v>
      </c>
      <c r="E17" s="30">
        <v>4590789.03</v>
      </c>
      <c r="F17" s="30">
        <v>3042449.94</v>
      </c>
      <c r="G17" s="31">
        <f t="shared" ref="G17:G22" si="1">+D17+E17-F17</f>
        <v>10932135.08</v>
      </c>
      <c r="H17" s="31">
        <f t="shared" ref="H17:H21" si="2">+G17-D17</f>
        <v>1548339.0899999999</v>
      </c>
      <c r="I17" s="29"/>
      <c r="J17" s="4"/>
      <c r="K17" s="25" t="str">
        <f>IF(G17=[1]ESF!D17," ","Error")</f>
        <v xml:space="preserve"> </v>
      </c>
    </row>
    <row r="18" spans="1:14" s="5" customFormat="1" ht="19.5" customHeight="1" x14ac:dyDescent="0.2">
      <c r="A18" s="26"/>
      <c r="B18" s="55" t="s">
        <v>17</v>
      </c>
      <c r="C18" s="55"/>
      <c r="D18" s="30">
        <f>+[1]ESF!E18</f>
        <v>3932390.33</v>
      </c>
      <c r="E18" s="30">
        <v>803665.71</v>
      </c>
      <c r="F18" s="30">
        <v>2454225.66</v>
      </c>
      <c r="G18" s="31">
        <f t="shared" si="1"/>
        <v>2281830.38</v>
      </c>
      <c r="H18" s="31">
        <f t="shared" si="2"/>
        <v>-1650559.9500000002</v>
      </c>
      <c r="I18" s="29"/>
      <c r="J18" s="4"/>
      <c r="K18" s="25" t="str">
        <f>IF(G18=[1]ESF!D18," ","Error")</f>
        <v xml:space="preserve"> </v>
      </c>
    </row>
    <row r="19" spans="1:14" s="5" customFormat="1" ht="19.5" customHeight="1" x14ac:dyDescent="0.2">
      <c r="A19" s="26"/>
      <c r="B19" s="55" t="s">
        <v>18</v>
      </c>
      <c r="C19" s="55"/>
      <c r="D19" s="30">
        <f>+[1]ESF!E19</f>
        <v>0</v>
      </c>
      <c r="E19" s="30">
        <v>0</v>
      </c>
      <c r="F19" s="30">
        <v>0</v>
      </c>
      <c r="G19" s="31">
        <f t="shared" si="1"/>
        <v>0</v>
      </c>
      <c r="H19" s="31">
        <f t="shared" si="2"/>
        <v>0</v>
      </c>
      <c r="I19" s="29"/>
      <c r="J19" s="4"/>
      <c r="K19" s="25" t="str">
        <f>IF(G19=[1]ESF!D19," ","Error")</f>
        <v xml:space="preserve"> </v>
      </c>
      <c r="N19" s="5" t="s">
        <v>19</v>
      </c>
    </row>
    <row r="20" spans="1:14" s="5" customFormat="1" ht="19.5" customHeight="1" x14ac:dyDescent="0.2">
      <c r="A20" s="26"/>
      <c r="B20" s="55" t="s">
        <v>20</v>
      </c>
      <c r="C20" s="55"/>
      <c r="D20" s="30">
        <f>+[1]ESF!E20</f>
        <v>0</v>
      </c>
      <c r="E20" s="30">
        <v>0</v>
      </c>
      <c r="F20" s="30">
        <v>0</v>
      </c>
      <c r="G20" s="31">
        <f t="shared" si="1"/>
        <v>0</v>
      </c>
      <c r="H20" s="31">
        <f t="shared" si="2"/>
        <v>0</v>
      </c>
      <c r="I20" s="29"/>
      <c r="J20" s="4"/>
      <c r="K20" s="25" t="str">
        <f>IF(G20=[1]ESF!D20," ","Error")</f>
        <v xml:space="preserve"> </v>
      </c>
    </row>
    <row r="21" spans="1:14" s="5" customFormat="1" ht="19.5" customHeight="1" x14ac:dyDescent="0.2">
      <c r="A21" s="26"/>
      <c r="B21" s="55" t="s">
        <v>21</v>
      </c>
      <c r="C21" s="55"/>
      <c r="D21" s="30">
        <f>+[1]ESF!E21</f>
        <v>0</v>
      </c>
      <c r="E21" s="30">
        <v>0</v>
      </c>
      <c r="F21" s="30">
        <v>0</v>
      </c>
      <c r="G21" s="31">
        <f t="shared" si="1"/>
        <v>0</v>
      </c>
      <c r="H21" s="31">
        <f t="shared" si="2"/>
        <v>0</v>
      </c>
      <c r="I21" s="29"/>
      <c r="J21" s="4"/>
      <c r="K21" s="25" t="str">
        <f>IF(G21=[1]ESF!D21," ","Error")</f>
        <v xml:space="preserve"> </v>
      </c>
      <c r="L21" s="5" t="s">
        <v>19</v>
      </c>
    </row>
    <row r="22" spans="1:14" ht="19.5" customHeight="1" x14ac:dyDescent="0.2">
      <c r="A22" s="26"/>
      <c r="B22" s="55" t="s">
        <v>22</v>
      </c>
      <c r="C22" s="55"/>
      <c r="D22" s="30">
        <f>+[1]ESF!E22</f>
        <v>0</v>
      </c>
      <c r="E22" s="30">
        <v>0</v>
      </c>
      <c r="F22" s="30">
        <v>0</v>
      </c>
      <c r="G22" s="31">
        <f t="shared" si="1"/>
        <v>0</v>
      </c>
      <c r="H22" s="31">
        <f>+G22-D22</f>
        <v>0</v>
      </c>
      <c r="I22" s="29"/>
      <c r="K22" s="25" t="str">
        <f>IF(G22=[1]ESF!D22," ","Error")</f>
        <v xml:space="preserve"> </v>
      </c>
    </row>
    <row r="23" spans="1:14" x14ac:dyDescent="0.2">
      <c r="A23" s="26"/>
      <c r="B23" s="32"/>
      <c r="C23" s="32"/>
      <c r="D23" s="33"/>
      <c r="E23" s="33"/>
      <c r="F23" s="33"/>
      <c r="G23" s="33"/>
      <c r="H23" s="33"/>
      <c r="I23" s="29"/>
      <c r="K23" s="25"/>
    </row>
    <row r="24" spans="1:14" x14ac:dyDescent="0.2">
      <c r="A24" s="22"/>
      <c r="B24" s="59" t="s">
        <v>23</v>
      </c>
      <c r="C24" s="59"/>
      <c r="D24" s="23">
        <f>SUM(D26:D34)</f>
        <v>92795952.149999991</v>
      </c>
      <c r="E24" s="23">
        <f>SUM(E26:E34)</f>
        <v>7146403.8599999994</v>
      </c>
      <c r="F24" s="23">
        <f>SUM(F26:F34)</f>
        <v>287074.69</v>
      </c>
      <c r="G24" s="23">
        <f>+D24+E24-F24</f>
        <v>99655281.319999993</v>
      </c>
      <c r="H24" s="23">
        <f>+G24-D24</f>
        <v>6859329.1700000018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55" t="s">
        <v>24</v>
      </c>
      <c r="C26" s="55"/>
      <c r="D26" s="30">
        <f>+[1]ESF!E29</f>
        <v>0</v>
      </c>
      <c r="E26" s="30">
        <v>0</v>
      </c>
      <c r="F26" s="30">
        <v>0</v>
      </c>
      <c r="G26" s="31">
        <f>+D26+E26-F26</f>
        <v>0</v>
      </c>
      <c r="H26" s="31">
        <f>+G26-D26</f>
        <v>0</v>
      </c>
      <c r="I26" s="29"/>
      <c r="K26" s="25"/>
    </row>
    <row r="27" spans="1:14" ht="19.5" customHeight="1" x14ac:dyDescent="0.2">
      <c r="A27" s="26"/>
      <c r="B27" s="55" t="s">
        <v>25</v>
      </c>
      <c r="C27" s="55"/>
      <c r="D27" s="30">
        <f>+[1]ESF!E30</f>
        <v>0</v>
      </c>
      <c r="E27" s="30">
        <v>0</v>
      </c>
      <c r="F27" s="30">
        <v>0</v>
      </c>
      <c r="G27" s="31">
        <f t="shared" ref="G27:G34" si="3">+D27+E27-F27</f>
        <v>0</v>
      </c>
      <c r="H27" s="31">
        <f t="shared" ref="H27:H34" si="4">+G27-D27</f>
        <v>0</v>
      </c>
      <c r="I27" s="29"/>
      <c r="K27" s="25"/>
    </row>
    <row r="28" spans="1:14" ht="19.5" customHeight="1" x14ac:dyDescent="0.2">
      <c r="A28" s="26"/>
      <c r="B28" s="55" t="s">
        <v>26</v>
      </c>
      <c r="C28" s="55"/>
      <c r="D28" s="30">
        <f>+[1]ESF!E31</f>
        <v>87773106.409999996</v>
      </c>
      <c r="E28" s="30">
        <v>6080482.1399999997</v>
      </c>
      <c r="F28" s="30">
        <v>0</v>
      </c>
      <c r="G28" s="31">
        <f t="shared" si="3"/>
        <v>93853588.549999997</v>
      </c>
      <c r="H28" s="31">
        <f t="shared" si="4"/>
        <v>6080482.1400000006</v>
      </c>
      <c r="I28" s="29"/>
      <c r="K28" s="25"/>
    </row>
    <row r="29" spans="1:14" ht="19.5" customHeight="1" x14ac:dyDescent="0.2">
      <c r="A29" s="26"/>
      <c r="B29" s="55" t="s">
        <v>27</v>
      </c>
      <c r="C29" s="55"/>
      <c r="D29" s="30">
        <f>+[1]ESF!E32</f>
        <v>25708606.219999999</v>
      </c>
      <c r="E29" s="30">
        <v>732332.75</v>
      </c>
      <c r="F29" s="30">
        <v>262553.92</v>
      </c>
      <c r="G29" s="31">
        <f t="shared" si="3"/>
        <v>26178385.049999997</v>
      </c>
      <c r="H29" s="31">
        <f t="shared" si="4"/>
        <v>469778.82999999821</v>
      </c>
      <c r="I29" s="29"/>
      <c r="K29" s="25"/>
    </row>
    <row r="30" spans="1:14" ht="19.5" customHeight="1" x14ac:dyDescent="0.2">
      <c r="A30" s="26"/>
      <c r="B30" s="55" t="s">
        <v>28</v>
      </c>
      <c r="C30" s="55"/>
      <c r="D30" s="30">
        <f>+[1]ESF!E33</f>
        <v>0</v>
      </c>
      <c r="E30" s="30">
        <v>0</v>
      </c>
      <c r="F30" s="30">
        <v>0</v>
      </c>
      <c r="G30" s="31">
        <f t="shared" si="3"/>
        <v>0</v>
      </c>
      <c r="H30" s="31">
        <f t="shared" si="4"/>
        <v>0</v>
      </c>
      <c r="I30" s="29"/>
      <c r="K30" s="25"/>
    </row>
    <row r="31" spans="1:14" ht="19.5" customHeight="1" x14ac:dyDescent="0.2">
      <c r="A31" s="26"/>
      <c r="B31" s="55" t="s">
        <v>29</v>
      </c>
      <c r="C31" s="55"/>
      <c r="D31" s="30">
        <f>+[1]ESF!E34</f>
        <v>-20685760.48</v>
      </c>
      <c r="E31" s="30">
        <v>262553.92</v>
      </c>
      <c r="F31" s="30">
        <v>0</v>
      </c>
      <c r="G31" s="31">
        <f t="shared" si="3"/>
        <v>-20423206.559999999</v>
      </c>
      <c r="H31" s="31">
        <f t="shared" si="4"/>
        <v>262553.92000000179</v>
      </c>
      <c r="I31" s="29"/>
      <c r="K31" s="25"/>
    </row>
    <row r="32" spans="1:14" ht="19.5" customHeight="1" x14ac:dyDescent="0.2">
      <c r="A32" s="26"/>
      <c r="B32" s="55" t="s">
        <v>30</v>
      </c>
      <c r="C32" s="55"/>
      <c r="D32" s="30">
        <f>+[1]ESF!E35</f>
        <v>0</v>
      </c>
      <c r="E32" s="30">
        <v>71035.05</v>
      </c>
      <c r="F32" s="30">
        <v>24520.77</v>
      </c>
      <c r="G32" s="31">
        <f t="shared" si="3"/>
        <v>46514.28</v>
      </c>
      <c r="H32" s="31">
        <f t="shared" si="4"/>
        <v>46514.28</v>
      </c>
      <c r="I32" s="29"/>
      <c r="K32" s="25"/>
    </row>
    <row r="33" spans="1:17" ht="19.5" customHeight="1" x14ac:dyDescent="0.2">
      <c r="A33" s="26"/>
      <c r="B33" s="55" t="s">
        <v>31</v>
      </c>
      <c r="C33" s="55"/>
      <c r="D33" s="30">
        <f>+[1]ESF!E36</f>
        <v>0</v>
      </c>
      <c r="E33" s="30">
        <v>0</v>
      </c>
      <c r="F33" s="30">
        <v>0</v>
      </c>
      <c r="G33" s="31">
        <f t="shared" si="3"/>
        <v>0</v>
      </c>
      <c r="H33" s="31">
        <f t="shared" si="4"/>
        <v>0</v>
      </c>
      <c r="I33" s="29"/>
      <c r="K33" s="25"/>
    </row>
    <row r="34" spans="1:17" ht="19.5" customHeight="1" x14ac:dyDescent="0.2">
      <c r="A34" s="26"/>
      <c r="B34" s="55" t="s">
        <v>32</v>
      </c>
      <c r="C34" s="55"/>
      <c r="D34" s="30">
        <f>+[1]ESF!E37</f>
        <v>0</v>
      </c>
      <c r="E34" s="30">
        <v>0</v>
      </c>
      <c r="F34" s="30">
        <v>0</v>
      </c>
      <c r="G34" s="31">
        <f t="shared" si="3"/>
        <v>0</v>
      </c>
      <c r="H34" s="31">
        <f t="shared" si="4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3"/>
      <c r="E35" s="28"/>
      <c r="F35" s="28"/>
      <c r="G35" s="28"/>
      <c r="H35" s="28"/>
      <c r="I35" s="29"/>
      <c r="K35" s="25"/>
    </row>
    <row r="36" spans="1:17" ht="6" customHeight="1" x14ac:dyDescent="0.2">
      <c r="A36" s="56"/>
      <c r="B36" s="57"/>
      <c r="C36" s="57"/>
      <c r="D36" s="57"/>
      <c r="E36" s="57"/>
      <c r="F36" s="57"/>
      <c r="G36" s="57"/>
      <c r="H36" s="57"/>
      <c r="I36" s="58"/>
    </row>
    <row r="37" spans="1:17" ht="6" customHeight="1" x14ac:dyDescent="0.2">
      <c r="A37" s="34"/>
      <c r="B37" s="35"/>
      <c r="C37" s="36"/>
      <c r="E37" s="34"/>
      <c r="F37" s="34"/>
      <c r="G37" s="34"/>
      <c r="H37" s="34"/>
      <c r="I37" s="34"/>
    </row>
    <row r="38" spans="1:17" ht="15" customHeight="1" x14ac:dyDescent="0.2">
      <c r="A38" s="5"/>
      <c r="B38" s="48" t="s">
        <v>33</v>
      </c>
      <c r="C38" s="48"/>
      <c r="D38" s="48"/>
      <c r="E38" s="48"/>
      <c r="F38" s="48"/>
      <c r="G38" s="48"/>
      <c r="H38" s="48"/>
      <c r="I38" s="38"/>
      <c r="J38" s="38"/>
      <c r="K38" s="5"/>
      <c r="L38" s="5"/>
      <c r="M38" s="5"/>
      <c r="N38" s="5"/>
      <c r="O38" s="5"/>
      <c r="P38" s="5"/>
      <c r="Q38" s="5"/>
    </row>
    <row r="39" spans="1:17" ht="9.75" customHeight="1" x14ac:dyDescent="0.2">
      <c r="A39" s="5"/>
      <c r="B39" s="38"/>
      <c r="C39" s="39"/>
      <c r="D39" s="40"/>
      <c r="E39" s="40"/>
      <c r="F39" s="5"/>
      <c r="G39" s="41"/>
      <c r="H39" s="39"/>
      <c r="I39" s="40"/>
      <c r="J39" s="40"/>
      <c r="K39" s="5"/>
      <c r="L39" s="5"/>
      <c r="M39" s="5"/>
      <c r="N39" s="5"/>
      <c r="O39" s="5"/>
      <c r="P39" s="5"/>
      <c r="Q39" s="5"/>
    </row>
    <row r="40" spans="1:17" ht="50.1" customHeight="1" x14ac:dyDescent="0.2">
      <c r="A40" s="5"/>
      <c r="B40" s="49"/>
      <c r="C40" s="49"/>
      <c r="D40" s="40"/>
      <c r="E40" s="42"/>
      <c r="F40" s="42"/>
      <c r="G40" s="43"/>
      <c r="H40" s="43"/>
      <c r="I40" s="40"/>
      <c r="J40" s="40"/>
      <c r="K40" s="5"/>
      <c r="L40" s="5"/>
      <c r="M40" s="5"/>
      <c r="N40" s="5"/>
      <c r="O40" s="5"/>
      <c r="P40" s="5"/>
      <c r="Q40" s="5"/>
    </row>
    <row r="41" spans="1:17" ht="14.1" customHeight="1" x14ac:dyDescent="0.2">
      <c r="A41" s="5"/>
      <c r="B41" s="50" t="s">
        <v>34</v>
      </c>
      <c r="C41" s="50"/>
      <c r="D41" s="44"/>
      <c r="E41" s="51" t="s">
        <v>35</v>
      </c>
      <c r="F41" s="51"/>
      <c r="G41" s="52"/>
      <c r="H41" s="52"/>
      <c r="I41" s="45"/>
      <c r="J41" s="5"/>
      <c r="P41" s="5"/>
      <c r="Q41" s="5"/>
    </row>
    <row r="42" spans="1:17" ht="14.1" customHeight="1" x14ac:dyDescent="0.2">
      <c r="A42" s="5"/>
      <c r="B42" s="53" t="s">
        <v>36</v>
      </c>
      <c r="C42" s="53"/>
      <c r="D42" s="46"/>
      <c r="E42" s="54" t="s">
        <v>37</v>
      </c>
      <c r="F42" s="54"/>
      <c r="G42" s="54"/>
      <c r="H42" s="54"/>
      <c r="I42" s="45"/>
      <c r="J42" s="5"/>
      <c r="P42" s="5"/>
      <c r="Q42" s="5"/>
    </row>
    <row r="43" spans="1:17" x14ac:dyDescent="0.2">
      <c r="B43" s="5"/>
      <c r="C43" s="5"/>
      <c r="D43" s="47"/>
      <c r="E43" s="5"/>
      <c r="F43" s="5"/>
      <c r="G43" s="5"/>
    </row>
    <row r="44" spans="1:17" x14ac:dyDescent="0.2">
      <c r="B44" s="5"/>
      <c r="C44" s="5"/>
      <c r="D44" s="47"/>
      <c r="E44" s="5"/>
      <c r="F44" s="5"/>
      <c r="G44" s="5"/>
    </row>
  </sheetData>
  <sheetProtection formatCells="0" selectLockedCells="1"/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2017-07-14T17:47:52Z</cp:lastPrinted>
  <dcterms:created xsi:type="dcterms:W3CDTF">2017-07-14T17:43:25Z</dcterms:created>
  <dcterms:modified xsi:type="dcterms:W3CDTF">2017-07-14T17:48:29Z</dcterms:modified>
</cp:coreProperties>
</file>