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E12" i="1" s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F14" i="1"/>
  <c r="E14" i="1"/>
  <c r="D14" i="1"/>
  <c r="G14" i="1" s="1"/>
  <c r="H14" i="1" s="1"/>
  <c r="G13" i="1"/>
  <c r="F12" i="1"/>
  <c r="K34" i="1" l="1"/>
  <c r="H34" i="1"/>
  <c r="K16" i="1"/>
  <c r="K17" i="1"/>
  <c r="K18" i="1"/>
  <c r="K19" i="1"/>
  <c r="K20" i="1"/>
  <c r="K21" i="1"/>
  <c r="K22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<sst xmlns="http://schemas.openxmlformats.org/spreadsheetml/2006/main" count="39" uniqueCount="38">
  <si>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</si>
  <si>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Septiembre del 2015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</si>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</sst>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 applyBorder="1"/>
    <xf numFmtId="0" fontId="6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8" fillId="3" borderId="0" xfId="1" applyNumberFormat="1" applyFont="1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10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3" fontId="5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5/ESTADOS%20FINANCIEROS/SEPTIEMBRE/EstadosFrosyPptales2015%20NUEVO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"/>
      <sheetName val="IR "/>
      <sheetName val="NOTAS GESTION ADMVA"/>
      <sheetName val="Rel Cta Banc Produc"/>
      <sheetName val="Esq Bur"/>
      <sheetName val="Rel Cta Bancarias"/>
    </sheetNames>
    <sheetDataSet>
      <sheetData sheetId="0"/>
      <sheetData sheetId="1">
        <row r="16">
          <cell r="D16">
            <v>42131286.539999999</v>
          </cell>
          <cell r="E16">
            <v>32024748.079999998</v>
          </cell>
        </row>
        <row r="17">
          <cell r="D17">
            <v>12552469.609999999</v>
          </cell>
          <cell r="E17">
            <v>9383795.9900000002</v>
          </cell>
        </row>
        <row r="18">
          <cell r="D18">
            <v>6660151.6900000004</v>
          </cell>
          <cell r="E18">
            <v>3932390.33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87773106.409999996</v>
          </cell>
        </row>
        <row r="32">
          <cell r="E32">
            <v>25708606.219999999</v>
          </cell>
        </row>
        <row r="33">
          <cell r="E33">
            <v>0</v>
          </cell>
        </row>
        <row r="34">
          <cell r="E34">
            <v>-20685760.48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1.42578125" style="5"/>
    <col min="11" max="16384" width="11.42578125" style="6"/>
  </cols>
  <sheetData>
    <row r="1" spans="1:11" s="7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6"/>
    </row>
    <row r="2" spans="1:11" s="7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6"/>
    </row>
    <row r="3" spans="1:11" s="7" customFormat="1" ht="14.1" customHeight="1" x14ac:dyDescent="0.2">
      <c r="A3" s="8" t="s">
        <v>1</v>
      </c>
      <c r="B3" s="8"/>
      <c r="C3" s="8"/>
      <c r="D3" s="8"/>
      <c r="E3" s="8"/>
      <c r="F3" s="8"/>
      <c r="G3" s="8"/>
      <c r="H3" s="8"/>
      <c r="I3" s="4"/>
      <c r="J3" s="4"/>
      <c r="K3" s="6"/>
    </row>
    <row r="4" spans="1:11" s="7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6"/>
    </row>
    <row r="5" spans="1:11" s="7" customFormat="1" ht="20.100000000000001" customHeight="1" x14ac:dyDescent="0.2">
      <c r="A5" s="9"/>
      <c r="B5" s="10"/>
      <c r="C5" s="10" t="s">
        <v>3</v>
      </c>
      <c r="D5" s="11" t="s">
        <v>4</v>
      </c>
      <c r="E5" s="11"/>
      <c r="F5" s="11"/>
      <c r="G5" s="12"/>
      <c r="H5" s="13"/>
      <c r="I5" s="13"/>
      <c r="J5" s="12"/>
    </row>
    <row r="6" spans="1:11" s="7" customFormat="1" ht="6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2"/>
    </row>
    <row r="7" spans="1:11" s="7" customFormat="1" ht="3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2"/>
    </row>
    <row r="8" spans="1:11" s="21" customFormat="1" ht="25.5" x14ac:dyDescent="0.2">
      <c r="A8" s="15"/>
      <c r="B8" s="16" t="s">
        <v>5</v>
      </c>
      <c r="C8" s="16"/>
      <c r="D8" s="17" t="s">
        <v>6</v>
      </c>
      <c r="E8" s="17" t="s">
        <v>7</v>
      </c>
      <c r="F8" s="18" t="s">
        <v>8</v>
      </c>
      <c r="G8" s="18" t="s">
        <v>9</v>
      </c>
      <c r="H8" s="18" t="s">
        <v>10</v>
      </c>
      <c r="I8" s="19"/>
      <c r="J8" s="20"/>
    </row>
    <row r="9" spans="1:11" s="21" customFormat="1" x14ac:dyDescent="0.2">
      <c r="A9" s="22"/>
      <c r="B9" s="23"/>
      <c r="C9" s="23"/>
      <c r="D9" s="24">
        <v>1</v>
      </c>
      <c r="E9" s="24">
        <v>2</v>
      </c>
      <c r="F9" s="25">
        <v>3</v>
      </c>
      <c r="G9" s="25" t="s">
        <v>11</v>
      </c>
      <c r="H9" s="25" t="s">
        <v>12</v>
      </c>
      <c r="I9" s="26"/>
      <c r="J9" s="20"/>
    </row>
    <row r="10" spans="1:11" s="7" customFormat="1" ht="3" customHeight="1" x14ac:dyDescent="0.2">
      <c r="A10" s="27"/>
      <c r="B10" s="14"/>
      <c r="C10" s="14"/>
      <c r="D10" s="14"/>
      <c r="E10" s="14"/>
      <c r="F10" s="14"/>
      <c r="G10" s="14"/>
      <c r="H10" s="14"/>
      <c r="I10" s="28"/>
      <c r="J10" s="12"/>
    </row>
    <row r="11" spans="1:11" s="7" customFormat="1" ht="3" customHeight="1" x14ac:dyDescent="0.2">
      <c r="A11" s="29"/>
      <c r="B11" s="30"/>
      <c r="C11" s="30"/>
      <c r="D11" s="30"/>
      <c r="E11" s="30"/>
      <c r="F11" s="30"/>
      <c r="G11" s="30"/>
      <c r="H11" s="30"/>
      <c r="I11" s="31"/>
      <c r="J11" s="5"/>
      <c r="K11" s="6"/>
    </row>
    <row r="12" spans="1:11" s="7" customFormat="1" x14ac:dyDescent="0.2">
      <c r="A12" s="32"/>
      <c r="B12" s="33" t="s">
        <v>13</v>
      </c>
      <c r="C12" s="33"/>
      <c r="D12" s="34">
        <f>+D14+D24</f>
        <v>138136886.54999998</v>
      </c>
      <c r="E12" s="34">
        <f>+E14+E24</f>
        <v>165770868.79000002</v>
      </c>
      <c r="F12" s="34">
        <f>+F14+F24</f>
        <v>142029655.60999998</v>
      </c>
      <c r="G12" s="34">
        <f>+D12+E12-F12</f>
        <v>161878099.73000005</v>
      </c>
      <c r="H12" s="34">
        <f>+G12-D12</f>
        <v>23741213.180000067</v>
      </c>
      <c r="I12" s="35"/>
      <c r="J12" s="5"/>
      <c r="K12" s="6"/>
    </row>
    <row r="13" spans="1:11" s="7" customFormat="1" ht="5.0999999999999996" customHeight="1" x14ac:dyDescent="0.2">
      <c r="A13" s="32"/>
      <c r="B13" s="36"/>
      <c r="C13" s="36"/>
      <c r="D13" s="34"/>
      <c r="E13" s="34"/>
      <c r="F13" s="34"/>
      <c r="G13" s="34">
        <f t="shared" ref="G13:G14" si="0">+D13+E13-F13</f>
        <v>0</v>
      </c>
      <c r="H13" s="34"/>
      <c r="I13" s="35"/>
      <c r="J13" s="5"/>
      <c r="K13" s="6"/>
    </row>
    <row r="14" spans="1:11" s="7" customFormat="1" x14ac:dyDescent="0.2">
      <c r="A14" s="37"/>
      <c r="B14" s="38" t="s">
        <v>14</v>
      </c>
      <c r="C14" s="38"/>
      <c r="D14" s="39">
        <f>SUM(D16:D22)</f>
        <v>45340934.399999999</v>
      </c>
      <c r="E14" s="39">
        <f>SUM(E16:E22)</f>
        <v>157676000.24000001</v>
      </c>
      <c r="F14" s="39">
        <f>SUM(F16:F22)</f>
        <v>141673026.79999998</v>
      </c>
      <c r="G14" s="34">
        <f t="shared" si="0"/>
        <v>61343907.840000033</v>
      </c>
      <c r="H14" s="39">
        <f>+G14-D14</f>
        <v>16002973.440000035</v>
      </c>
      <c r="I14" s="40"/>
      <c r="J14" s="5"/>
      <c r="K14" s="41"/>
    </row>
    <row r="15" spans="1:11" s="7" customFormat="1" ht="5.0999999999999996" customHeight="1" x14ac:dyDescent="0.2">
      <c r="A15" s="42"/>
      <c r="B15" s="43"/>
      <c r="C15" s="43"/>
      <c r="D15" s="44"/>
      <c r="E15" s="44"/>
      <c r="F15" s="44"/>
      <c r="G15" s="44"/>
      <c r="H15" s="44"/>
      <c r="I15" s="45"/>
      <c r="J15" s="5"/>
      <c r="K15" s="41"/>
    </row>
    <row r="16" spans="1:11" s="7" customFormat="1" ht="19.5" customHeight="1" x14ac:dyDescent="0.2">
      <c r="A16" s="42"/>
      <c r="B16" s="46" t="s">
        <v>15</v>
      </c>
      <c r="C16" s="46"/>
      <c r="D16" s="47">
        <f>+[1]ESF!E16</f>
        <v>32024748.079999998</v>
      </c>
      <c r="E16" s="47">
        <v>138052189.08000001</v>
      </c>
      <c r="F16" s="47">
        <v>127945650.62</v>
      </c>
      <c r="G16" s="48">
        <f>+D16+E16-F16</f>
        <v>42131286.540000021</v>
      </c>
      <c r="H16" s="48">
        <f>+G16-D16</f>
        <v>10106538.460000023</v>
      </c>
      <c r="I16" s="45"/>
      <c r="J16" s="5"/>
      <c r="K16" s="41" t="str">
        <f>IF(G16=[1]ESF!D16," ","Error")</f>
        <v xml:space="preserve"> </v>
      </c>
    </row>
    <row r="17" spans="1:14" s="7" customFormat="1" ht="19.5" customHeight="1" x14ac:dyDescent="0.2">
      <c r="A17" s="42"/>
      <c r="B17" s="46" t="s">
        <v>16</v>
      </c>
      <c r="C17" s="46"/>
      <c r="D17" s="47">
        <f>+[1]ESF!E17</f>
        <v>9383795.9900000002</v>
      </c>
      <c r="E17" s="47">
        <v>14319624.85</v>
      </c>
      <c r="F17" s="47">
        <v>11150951.23</v>
      </c>
      <c r="G17" s="48">
        <f t="shared" ref="G17:G22" si="1">+D17+E17-F17</f>
        <v>12552469.609999999</v>
      </c>
      <c r="H17" s="48">
        <f t="shared" ref="H17:H21" si="2">+G17-D17</f>
        <v>3168673.6199999992</v>
      </c>
      <c r="I17" s="45"/>
      <c r="J17" s="5"/>
      <c r="K17" s="41" t="str">
        <f>IF(G17=[1]ESF!D17," ","Error")</f>
        <v xml:space="preserve"> </v>
      </c>
    </row>
    <row r="18" spans="1:14" s="7" customFormat="1" ht="19.5" customHeight="1" x14ac:dyDescent="0.2">
      <c r="A18" s="42"/>
      <c r="B18" s="46" t="s">
        <v>17</v>
      </c>
      <c r="C18" s="46"/>
      <c r="D18" s="47">
        <f>+[1]ESF!E18</f>
        <v>3932390.33</v>
      </c>
      <c r="E18" s="47">
        <v>5304186.3099999996</v>
      </c>
      <c r="F18" s="47">
        <v>2576424.9500000002</v>
      </c>
      <c r="G18" s="48">
        <f t="shared" si="1"/>
        <v>6660151.6900000004</v>
      </c>
      <c r="H18" s="48">
        <f t="shared" si="2"/>
        <v>2727761.3600000003</v>
      </c>
      <c r="I18" s="45"/>
      <c r="J18" s="5"/>
      <c r="K18" s="41" t="str">
        <f>IF(G18=[1]ESF!D18," ","Error")</f>
        <v xml:space="preserve"> </v>
      </c>
    </row>
    <row r="19" spans="1:14" s="7" customFormat="1" ht="19.5" customHeight="1" x14ac:dyDescent="0.2">
      <c r="A19" s="42"/>
      <c r="B19" s="46" t="s">
        <v>18</v>
      </c>
      <c r="C19" s="46"/>
      <c r="D19" s="47">
        <f>+[1]ESF!E19</f>
        <v>0</v>
      </c>
      <c r="E19" s="47">
        <v>0</v>
      </c>
      <c r="F19" s="47">
        <v>0</v>
      </c>
      <c r="G19" s="48">
        <f t="shared" si="1"/>
        <v>0</v>
      </c>
      <c r="H19" s="48">
        <f t="shared" si="2"/>
        <v>0</v>
      </c>
      <c r="I19" s="45"/>
      <c r="J19" s="5"/>
      <c r="K19" s="41" t="str">
        <f>IF(G19=[1]ESF!D19," ","Error")</f>
        <v xml:space="preserve"> </v>
      </c>
      <c r="N19" s="7" t="s">
        <v>19</v>
      </c>
    </row>
    <row r="20" spans="1:14" s="7" customFormat="1" ht="19.5" customHeight="1" x14ac:dyDescent="0.2">
      <c r="A20" s="42"/>
      <c r="B20" s="46" t="s">
        <v>20</v>
      </c>
      <c r="C20" s="46"/>
      <c r="D20" s="47">
        <f>+[1]ESF!E20</f>
        <v>0</v>
      </c>
      <c r="E20" s="47">
        <v>0</v>
      </c>
      <c r="F20" s="47">
        <v>0</v>
      </c>
      <c r="G20" s="48">
        <f t="shared" si="1"/>
        <v>0</v>
      </c>
      <c r="H20" s="48">
        <f t="shared" si="2"/>
        <v>0</v>
      </c>
      <c r="I20" s="45"/>
      <c r="J20" s="5"/>
      <c r="K20" s="41" t="str">
        <f>IF(G20=[1]ESF!D20," ","Error")</f>
        <v xml:space="preserve"> </v>
      </c>
    </row>
    <row r="21" spans="1:14" s="7" customFormat="1" ht="19.5" customHeight="1" x14ac:dyDescent="0.2">
      <c r="A21" s="42"/>
      <c r="B21" s="46" t="s">
        <v>21</v>
      </c>
      <c r="C21" s="46"/>
      <c r="D21" s="47">
        <f>+[1]ESF!E21</f>
        <v>0</v>
      </c>
      <c r="E21" s="47">
        <v>0</v>
      </c>
      <c r="F21" s="47">
        <v>0</v>
      </c>
      <c r="G21" s="48">
        <f t="shared" si="1"/>
        <v>0</v>
      </c>
      <c r="H21" s="48">
        <f t="shared" si="2"/>
        <v>0</v>
      </c>
      <c r="I21" s="45"/>
      <c r="J21" s="5"/>
      <c r="K21" s="41" t="str">
        <f>IF(G21=[1]ESF!D21," ","Error")</f>
        <v xml:space="preserve"> </v>
      </c>
      <c r="L21" s="7" t="s">
        <v>19</v>
      </c>
    </row>
    <row r="22" spans="1:14" ht="19.5" customHeight="1" x14ac:dyDescent="0.2">
      <c r="A22" s="42"/>
      <c r="B22" s="46" t="s">
        <v>22</v>
      </c>
      <c r="C22" s="46"/>
      <c r="D22" s="47">
        <f>+[1]ESF!E22</f>
        <v>0</v>
      </c>
      <c r="E22" s="47">
        <v>0</v>
      </c>
      <c r="F22" s="47">
        <v>0</v>
      </c>
      <c r="G22" s="48">
        <f t="shared" si="1"/>
        <v>0</v>
      </c>
      <c r="H22" s="48">
        <f>+G22-D22</f>
        <v>0</v>
      </c>
      <c r="I22" s="45"/>
      <c r="K22" s="41" t="str">
        <f>IF(G22=[1]ESF!D22," ","Error")</f>
        <v xml:space="preserve"> </v>
      </c>
    </row>
    <row r="23" spans="1:14" x14ac:dyDescent="0.2">
      <c r="A23" s="42"/>
      <c r="B23" s="49"/>
      <c r="C23" s="49"/>
      <c r="D23" s="50"/>
      <c r="E23" s="50"/>
      <c r="F23" s="50"/>
      <c r="G23" s="50"/>
      <c r="H23" s="50"/>
      <c r="I23" s="45"/>
      <c r="K23" s="41"/>
    </row>
    <row r="24" spans="1:14" x14ac:dyDescent="0.2">
      <c r="A24" s="37"/>
      <c r="B24" s="38" t="s">
        <v>23</v>
      </c>
      <c r="C24" s="38"/>
      <c r="D24" s="39">
        <f>SUM(D26:D34)</f>
        <v>92795952.149999991</v>
      </c>
      <c r="E24" s="39">
        <f>SUM(E26:E34)</f>
        <v>8094868.5500000007</v>
      </c>
      <c r="F24" s="39">
        <f>SUM(F26:F34)</f>
        <v>356628.81</v>
      </c>
      <c r="G24" s="39">
        <f>+D24+E24-F24</f>
        <v>100534191.88999999</v>
      </c>
      <c r="H24" s="39">
        <f>+G24-D24</f>
        <v>7738239.7399999946</v>
      </c>
      <c r="I24" s="40"/>
      <c r="K24" s="41"/>
    </row>
    <row r="25" spans="1:14" ht="5.0999999999999996" customHeight="1" x14ac:dyDescent="0.2">
      <c r="A25" s="42"/>
      <c r="B25" s="43"/>
      <c r="C25" s="49"/>
      <c r="D25" s="44"/>
      <c r="E25" s="44"/>
      <c r="F25" s="44"/>
      <c r="G25" s="44"/>
      <c r="H25" s="44"/>
      <c r="I25" s="45"/>
      <c r="K25" s="41"/>
    </row>
    <row r="26" spans="1:14" ht="19.5" customHeight="1" x14ac:dyDescent="0.2">
      <c r="A26" s="42"/>
      <c r="B26" s="46" t="s">
        <v>24</v>
      </c>
      <c r="C26" s="46"/>
      <c r="D26" s="47">
        <f>+[1]ESF!E29</f>
        <v>0</v>
      </c>
      <c r="E26" s="47">
        <v>0</v>
      </c>
      <c r="F26" s="47">
        <v>0</v>
      </c>
      <c r="G26" s="48">
        <f>+D26+E26-F26</f>
        <v>0</v>
      </c>
      <c r="H26" s="48">
        <f>+G26-D26</f>
        <v>0</v>
      </c>
      <c r="I26" s="45"/>
      <c r="K26" s="41"/>
    </row>
    <row r="27" spans="1:14" ht="19.5" customHeight="1" x14ac:dyDescent="0.2">
      <c r="A27" s="42"/>
      <c r="B27" s="46" t="s">
        <v>25</v>
      </c>
      <c r="C27" s="46"/>
      <c r="D27" s="47">
        <f>+[1]ESF!E30</f>
        <v>0</v>
      </c>
      <c r="E27" s="47">
        <v>0</v>
      </c>
      <c r="F27" s="47">
        <v>0</v>
      </c>
      <c r="G27" s="48">
        <f t="shared" ref="G27:G34" si="3">+D27+E27-F27</f>
        <v>0</v>
      </c>
      <c r="H27" s="48">
        <f t="shared" ref="H27:H34" si="4">+G27-D27</f>
        <v>0</v>
      </c>
      <c r="I27" s="45"/>
      <c r="K27" s="41"/>
    </row>
    <row r="28" spans="1:14" ht="19.5" customHeight="1" x14ac:dyDescent="0.2">
      <c r="A28" s="42"/>
      <c r="B28" s="46" t="s">
        <v>26</v>
      </c>
      <c r="C28" s="46"/>
      <c r="D28" s="47">
        <f>+[1]ESF!E31</f>
        <v>87773106.409999996</v>
      </c>
      <c r="E28" s="47">
        <v>6203295.0700000003</v>
      </c>
      <c r="F28" s="47">
        <v>0</v>
      </c>
      <c r="G28" s="48">
        <f t="shared" si="3"/>
        <v>93976401.479999989</v>
      </c>
      <c r="H28" s="48">
        <f t="shared" si="4"/>
        <v>6203295.0699999928</v>
      </c>
      <c r="I28" s="45"/>
      <c r="K28" s="41"/>
    </row>
    <row r="29" spans="1:14" ht="19.5" customHeight="1" x14ac:dyDescent="0.2">
      <c r="A29" s="42"/>
      <c r="B29" s="46" t="s">
        <v>27</v>
      </c>
      <c r="C29" s="46"/>
      <c r="D29" s="47">
        <f>+[1]ESF!E32</f>
        <v>25708606.219999999</v>
      </c>
      <c r="E29" s="47">
        <v>1497571.87</v>
      </c>
      <c r="F29" s="47">
        <v>262553.92</v>
      </c>
      <c r="G29" s="48">
        <f t="shared" si="3"/>
        <v>26943624.169999998</v>
      </c>
      <c r="H29" s="48">
        <f t="shared" si="4"/>
        <v>1235017.9499999993</v>
      </c>
      <c r="I29" s="45"/>
      <c r="K29" s="41"/>
    </row>
    <row r="30" spans="1:14" ht="19.5" customHeight="1" x14ac:dyDescent="0.2">
      <c r="A30" s="42"/>
      <c r="B30" s="46" t="s">
        <v>28</v>
      </c>
      <c r="C30" s="46"/>
      <c r="D30" s="47">
        <f>+[1]ESF!E33</f>
        <v>0</v>
      </c>
      <c r="E30" s="47">
        <v>0</v>
      </c>
      <c r="F30" s="47">
        <v>0</v>
      </c>
      <c r="G30" s="48">
        <f t="shared" si="3"/>
        <v>0</v>
      </c>
      <c r="H30" s="48">
        <f t="shared" si="4"/>
        <v>0</v>
      </c>
      <c r="I30" s="45"/>
      <c r="K30" s="41"/>
    </row>
    <row r="31" spans="1:14" ht="19.5" customHeight="1" x14ac:dyDescent="0.2">
      <c r="A31" s="42"/>
      <c r="B31" s="46" t="s">
        <v>29</v>
      </c>
      <c r="C31" s="46"/>
      <c r="D31" s="47">
        <f>+[1]ESF!E34</f>
        <v>-20685760.48</v>
      </c>
      <c r="E31" s="47">
        <v>262553.92</v>
      </c>
      <c r="F31" s="47">
        <v>0</v>
      </c>
      <c r="G31" s="48">
        <f t="shared" si="3"/>
        <v>-20423206.559999999</v>
      </c>
      <c r="H31" s="48">
        <f t="shared" si="4"/>
        <v>262553.92000000179</v>
      </c>
      <c r="I31" s="45"/>
      <c r="K31" s="41"/>
    </row>
    <row r="32" spans="1:14" ht="19.5" customHeight="1" x14ac:dyDescent="0.2">
      <c r="A32" s="42"/>
      <c r="B32" s="46" t="s">
        <v>30</v>
      </c>
      <c r="C32" s="46"/>
      <c r="D32" s="47">
        <f>+[1]ESF!E35</f>
        <v>0</v>
      </c>
      <c r="E32" s="47">
        <v>131447.69</v>
      </c>
      <c r="F32" s="47">
        <v>94074.89</v>
      </c>
      <c r="G32" s="48">
        <f t="shared" si="3"/>
        <v>37372.800000000003</v>
      </c>
      <c r="H32" s="48">
        <f t="shared" si="4"/>
        <v>37372.800000000003</v>
      </c>
      <c r="I32" s="45"/>
      <c r="K32" s="41"/>
    </row>
    <row r="33" spans="1:17" ht="19.5" customHeight="1" x14ac:dyDescent="0.2">
      <c r="A33" s="42"/>
      <c r="B33" s="46" t="s">
        <v>31</v>
      </c>
      <c r="C33" s="46"/>
      <c r="D33" s="47">
        <f>+[1]ESF!E36</f>
        <v>0</v>
      </c>
      <c r="E33" s="47">
        <v>0</v>
      </c>
      <c r="F33" s="47">
        <v>0</v>
      </c>
      <c r="G33" s="48">
        <f t="shared" si="3"/>
        <v>0</v>
      </c>
      <c r="H33" s="48">
        <f t="shared" si="4"/>
        <v>0</v>
      </c>
      <c r="I33" s="45"/>
      <c r="K33" s="41"/>
    </row>
    <row r="34" spans="1:17" ht="19.5" customHeight="1" x14ac:dyDescent="0.2">
      <c r="A34" s="42"/>
      <c r="B34" s="46" t="s">
        <v>32</v>
      </c>
      <c r="C34" s="46"/>
      <c r="D34" s="47">
        <f>+[1]ESF!E37</f>
        <v>0</v>
      </c>
      <c r="E34" s="47">
        <v>0</v>
      </c>
      <c r="F34" s="47">
        <v>0</v>
      </c>
      <c r="G34" s="48">
        <f t="shared" si="3"/>
        <v>0</v>
      </c>
      <c r="H34" s="48">
        <f t="shared" si="4"/>
        <v>0</v>
      </c>
      <c r="I34" s="45"/>
      <c r="K34" s="41" t="str">
        <f>IF(G34=[1]ESF!D37," ","error")</f>
        <v xml:space="preserve"> </v>
      </c>
    </row>
    <row r="35" spans="1:17" x14ac:dyDescent="0.2">
      <c r="A35" s="42"/>
      <c r="B35" s="49"/>
      <c r="C35" s="49"/>
      <c r="D35" s="50"/>
      <c r="E35" s="44"/>
      <c r="F35" s="44"/>
      <c r="G35" s="44"/>
      <c r="H35" s="44"/>
      <c r="I35" s="45"/>
      <c r="K35" s="41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12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7"/>
      <c r="L38" s="7"/>
      <c r="M38" s="7"/>
      <c r="N38" s="7"/>
      <c r="O38" s="7"/>
      <c r="P38" s="7"/>
      <c r="Q38" s="7"/>
    </row>
    <row r="39" spans="1:17" ht="9.75" customHeight="1" x14ac:dyDescent="0.2">
      <c r="A39" s="12"/>
      <c r="B39" s="59"/>
      <c r="C39" s="60"/>
      <c r="D39" s="61"/>
      <c r="E39" s="61"/>
      <c r="F39" s="12"/>
      <c r="G39" s="62"/>
      <c r="H39" s="60"/>
      <c r="I39" s="61"/>
      <c r="J39" s="61"/>
      <c r="K39" s="7"/>
      <c r="L39" s="7"/>
      <c r="M39" s="7"/>
      <c r="N39" s="7"/>
      <c r="O39" s="7"/>
      <c r="P39" s="7"/>
      <c r="Q39" s="7"/>
    </row>
    <row r="40" spans="1:17" ht="50.1" customHeight="1" x14ac:dyDescent="0.2">
      <c r="A40" s="12"/>
      <c r="B40" s="63"/>
      <c r="C40" s="63"/>
      <c r="D40" s="61"/>
      <c r="E40" s="64"/>
      <c r="F40" s="64"/>
      <c r="G40" s="65"/>
      <c r="H40" s="65"/>
      <c r="I40" s="61"/>
      <c r="J40" s="61"/>
      <c r="K40" s="7"/>
      <c r="L40" s="7"/>
      <c r="M40" s="7"/>
      <c r="N40" s="7"/>
      <c r="O40" s="7"/>
      <c r="P40" s="7"/>
      <c r="Q40" s="7"/>
    </row>
    <row r="41" spans="1:17" ht="14.1" customHeight="1" x14ac:dyDescent="0.2">
      <c r="A41" s="12"/>
      <c r="B41" s="66" t="s">
        <v>34</v>
      </c>
      <c r="C41" s="66"/>
      <c r="D41" s="67"/>
      <c r="E41" s="68" t="s">
        <v>35</v>
      </c>
      <c r="F41" s="68"/>
      <c r="G41" s="69"/>
      <c r="H41" s="69"/>
      <c r="I41" s="70"/>
      <c r="J41" s="12"/>
      <c r="P41" s="7"/>
      <c r="Q41" s="7"/>
    </row>
    <row r="42" spans="1:17" ht="14.1" customHeight="1" x14ac:dyDescent="0.2">
      <c r="A42" s="12"/>
      <c r="B42" s="71" t="s">
        <v>36</v>
      </c>
      <c r="C42" s="71"/>
      <c r="D42" s="72"/>
      <c r="E42" s="73" t="s">
        <v>37</v>
      </c>
      <c r="F42" s="73"/>
      <c r="G42" s="73"/>
      <c r="H42" s="73"/>
      <c r="I42" s="70"/>
      <c r="J42" s="12"/>
      <c r="P42" s="7"/>
      <c r="Q42" s="7"/>
    </row>
    <row r="43" spans="1:17" x14ac:dyDescent="0.2">
      <c r="B43" s="12"/>
      <c r="C43" s="12"/>
      <c r="D43" s="74"/>
      <c r="E43" s="12"/>
      <c r="F43" s="12"/>
      <c r="G43" s="12"/>
    </row>
    <row r="44" spans="1:17" x14ac:dyDescent="0.2">
      <c r="B44" s="12"/>
      <c r="C44" s="12"/>
      <c r="D44" s="74"/>
      <c r="E44" s="12"/>
      <c r="F44" s="12"/>
      <c r="G44" s="12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2017-07-14T17:49:52Z</cp:lastPrinted>
  <dcterms:created xsi:type="dcterms:W3CDTF">2017-07-14T17:49:33Z</dcterms:created>
  <dcterms:modified xsi:type="dcterms:W3CDTF">2017-07-14T17:50:38Z</dcterms:modified>
</cp:coreProperties>
</file>