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FLUJOS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<sst xmlns="http://schemas.openxmlformats.org/spreadsheetml/2006/main" count="68" uniqueCount="59">
  <si>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</si>
  <si>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2015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</si>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</sst>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B1" zoomScale="80" zoomScaleNormal="80" workbookViewId="0">
      <selection activeCell="A2" sqref="A2:Q2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23849464.59</v>
      </c>
      <c r="H14" s="35">
        <f>SUM(H15:H25)</f>
        <v>43222254.079999998</v>
      </c>
      <c r="I14" s="31"/>
      <c r="J14" s="31"/>
      <c r="K14" s="33" t="s">
        <v>8</v>
      </c>
      <c r="L14" s="33"/>
      <c r="M14" s="33"/>
      <c r="N14" s="33"/>
      <c r="O14" s="35">
        <f>SUM(O15:O17)</f>
        <v>27610306.93</v>
      </c>
      <c r="P14" s="35">
        <f>SUM(P15:P17)</f>
        <v>11109973.389999999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25522392.93</v>
      </c>
      <c r="P15" s="37">
        <v>7500000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2087914</v>
      </c>
      <c r="P16" s="37">
        <v>3868006.79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-258033.4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1987240.83</v>
      </c>
      <c r="H19" s="37">
        <v>150552</v>
      </c>
      <c r="I19" s="31"/>
      <c r="J19" s="31"/>
      <c r="K19" s="40" t="s">
        <v>17</v>
      </c>
      <c r="L19" s="40"/>
      <c r="M19" s="40"/>
      <c r="N19" s="40"/>
      <c r="O19" s="35">
        <f>SUM(O20:O22)</f>
        <v>6550260.9699999997</v>
      </c>
      <c r="P19" s="35">
        <f>SUM(P20:P22)</f>
        <v>3171523.63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712185.12</v>
      </c>
      <c r="I20" s="31"/>
      <c r="J20" s="31"/>
      <c r="K20" s="28"/>
      <c r="L20" s="39" t="s">
        <v>10</v>
      </c>
      <c r="M20" s="39"/>
      <c r="N20" s="39"/>
      <c r="O20" s="37">
        <v>6080482.1399999997</v>
      </c>
      <c r="P20" s="37">
        <v>1751414.08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888275.84</v>
      </c>
      <c r="I21" s="31"/>
      <c r="J21" s="31"/>
      <c r="K21" s="28"/>
      <c r="L21" s="38" t="s">
        <v>12</v>
      </c>
      <c r="M21" s="38"/>
      <c r="N21" s="38"/>
      <c r="O21" s="37">
        <v>469778.83</v>
      </c>
      <c r="P21" s="37">
        <v>1420109.55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10182048</v>
      </c>
      <c r="H23" s="37">
        <v>21576832</v>
      </c>
      <c r="I23" s="31"/>
      <c r="J23" s="31"/>
      <c r="K23" s="33" t="s">
        <v>23</v>
      </c>
      <c r="L23" s="33"/>
      <c r="M23" s="33"/>
      <c r="N23" s="33"/>
      <c r="O23" s="35">
        <f>O14-O19</f>
        <v>21060045.960000001</v>
      </c>
      <c r="P23" s="35">
        <f>P14-P19</f>
        <v>7938449.7599999988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11546851.25</v>
      </c>
      <c r="H24" s="37">
        <v>19569265.579999998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133324.51</v>
      </c>
      <c r="H25" s="37">
        <v>325143.53999999998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17522503.240000002</v>
      </c>
      <c r="H27" s="35">
        <f>SUM(H28:H46)</f>
        <v>38075451.780000001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13455696.25</v>
      </c>
      <c r="H28" s="37">
        <v>27839703.289999999</v>
      </c>
      <c r="I28" s="31"/>
      <c r="J28" s="31"/>
      <c r="K28" s="40" t="s">
        <v>8</v>
      </c>
      <c r="L28" s="40"/>
      <c r="M28" s="40"/>
      <c r="N28" s="40"/>
      <c r="O28" s="35">
        <f>O29+O32</f>
        <v>-12769154.93</v>
      </c>
      <c r="P28" s="35">
        <f>P29+P32</f>
        <v>10288078.24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733980.05</v>
      </c>
      <c r="H29" s="37">
        <v>1885927.92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3246017.3</v>
      </c>
      <c r="H30" s="37">
        <v>8168503.04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-12769154.93</v>
      </c>
      <c r="P32" s="37">
        <v>10288078.24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529420.6</v>
      </c>
      <c r="P34" s="35">
        <f>P35+P38</f>
        <v>5881280.5199999996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86809.64</v>
      </c>
      <c r="H35" s="37">
        <v>181317.53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529420.6</v>
      </c>
      <c r="P38" s="37">
        <v>5881280.5199999996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-13298575.529999999</v>
      </c>
      <c r="P40" s="35">
        <f>P28-P34</f>
        <v>4406797.7200000007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14088431.779999999</v>
      </c>
      <c r="P43" s="43">
        <f>H48+P23+P40</f>
        <v>17492049.779999994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32024748.079999998</v>
      </c>
      <c r="P47" s="43">
        <v>14532698.300000001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6326961.3499999978</v>
      </c>
      <c r="H48" s="43">
        <f>H14-H27</f>
        <v>5146802.299999997</v>
      </c>
      <c r="I48" s="45"/>
      <c r="J48" s="42" t="s">
        <v>53</v>
      </c>
      <c r="K48" s="42"/>
      <c r="L48" s="42"/>
      <c r="M48" s="42"/>
      <c r="N48" s="42"/>
      <c r="O48" s="43">
        <f>+O47+O43</f>
        <v>46113179.859999999</v>
      </c>
      <c r="P48" s="43">
        <f>+P43+P47</f>
        <v>32024748.079999994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55</v>
      </c>
      <c r="E56" s="65"/>
      <c r="F56" s="66"/>
      <c r="G56" s="66"/>
      <c r="H56" s="4"/>
      <c r="I56" s="67"/>
      <c r="J56" s="4"/>
      <c r="K56" s="6"/>
      <c r="L56" s="68" t="s">
        <v>56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57</v>
      </c>
      <c r="E57" s="70"/>
      <c r="F57" s="70"/>
      <c r="G57" s="70"/>
      <c r="H57" s="4"/>
      <c r="I57" s="67"/>
      <c r="J57" s="4"/>
      <c r="L57" s="71" t="s">
        <v>58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2017-07-14T17:14:30Z</cp:lastPrinted>
  <dcterms:created xsi:type="dcterms:W3CDTF">2017-07-14T17:11:57Z</dcterms:created>
  <dcterms:modified xsi:type="dcterms:W3CDTF">2017-07-14T17:15:19Z</dcterms:modified>
</cp:coreProperties>
</file>