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CONTABLE\DESGLOSE Y MEMORIA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NOTAS!$A$2:$L$503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0" i="1" l="1"/>
  <c r="D490" i="1"/>
  <c r="C490" i="1"/>
  <c r="E477" i="1"/>
  <c r="E468" i="1"/>
  <c r="E449" i="1"/>
  <c r="E435" i="1"/>
  <c r="E428" i="1"/>
  <c r="E441" i="1" s="1"/>
  <c r="C414" i="1"/>
  <c r="C325" i="1"/>
  <c r="D273" i="1"/>
  <c r="D325" i="1" s="1"/>
  <c r="C273" i="1"/>
  <c r="C259" i="1"/>
  <c r="C266" i="1" s="1"/>
  <c r="C218" i="1"/>
  <c r="C221" i="1" s="1"/>
  <c r="C214" i="1"/>
  <c r="C207" i="1"/>
  <c r="C200" i="1"/>
  <c r="F192" i="1"/>
  <c r="E192" i="1"/>
  <c r="D192" i="1"/>
  <c r="C176" i="1"/>
  <c r="C192" i="1" s="1"/>
  <c r="C169" i="1"/>
  <c r="C160" i="1"/>
  <c r="E148" i="1"/>
  <c r="E153" i="1" s="1"/>
  <c r="D148" i="1"/>
  <c r="D153" i="1" s="1"/>
  <c r="C148" i="1"/>
  <c r="C153" i="1" s="1"/>
  <c r="D142" i="1"/>
  <c r="D124" i="1"/>
  <c r="C124" i="1"/>
  <c r="E96" i="1"/>
  <c r="D96" i="1"/>
  <c r="C96" i="1"/>
  <c r="C142" i="1" s="1"/>
  <c r="E90" i="1"/>
  <c r="E142" i="1" s="1"/>
  <c r="C80" i="1"/>
  <c r="C73" i="1"/>
  <c r="C62" i="1"/>
  <c r="F51" i="1"/>
  <c r="E51" i="1"/>
  <c r="D51" i="1"/>
  <c r="C40" i="1"/>
  <c r="C51" i="1" s="1"/>
  <c r="E36" i="1"/>
  <c r="D36" i="1"/>
  <c r="C36" i="1"/>
  <c r="E24" i="1"/>
</calcChain>
</file>

<file path=xl/sharedStrings.xml><?xml version="1.0" encoding="utf-8"?>
<sst xmlns="http://schemas.openxmlformats.org/spreadsheetml/2006/main" count="409" uniqueCount="352">
  <si>
    <t xml:space="preserve">NOTAS A LOS ESTADOS FINANCIEROS </t>
  </si>
  <si>
    <t>Al 31 de Marzo del 2016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</si>
  <si>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</si>
  <si>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</si>
  <si>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</si>
  <si>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</si>
  <si>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</si>
  <si>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</si>
  <si>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</si>
  <si>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</si>
  <si>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</si>
  <si>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</si>
  <si>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</si>
  <si>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</si>
  <si>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1121106002  Inversión Bajio  988683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</si>
  <si>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</si>
  <si>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</si>
  <si>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</si>
  <si>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</si>
  <si>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</si>
  <si>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</si>
  <si>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</si>
  <si>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</si>
  <si>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</si>
  <si>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</si>
  <si>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</si>
  <si>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</si>
  <si>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</si>
  <si>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</si>
  <si>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Subisido al Empleo</t>
  </si>
  <si>
    <t>1123106001 Otros Deudores Diversos</t>
  </si>
  <si>
    <t>1125 DEUDORES POR ANTICIPOS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</si>
  <si>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</si>
  <si>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</si>
  <si>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</si>
  <si>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</si>
  <si>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</si>
  <si>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</si>
  <si>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</si>
  <si>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</si>
  <si>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</si>
  <si>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</si>
  <si>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</si>
  <si>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</si>
  <si>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</si>
  <si>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</si>
  <si>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</si>
  <si>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</si>
  <si>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</si>
  <si>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</si>
  <si>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</si>
  <si>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</si>
  <si>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</si>
  <si>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</si>
  <si>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</si>
  <si>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</si>
  <si>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</si>
  <si>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</si>
  <si>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</si>
  <si>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</si>
  <si>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</si>
  <si>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</si>
  <si>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</si>
  <si>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</si>
  <si>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</si>
  <si>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</si>
  <si>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</si>
  <si>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</si>
  <si>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</si>
  <si>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</si>
  <si>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</si>
  <si>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</si>
  <si>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</si>
  <si>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</si>
  <si>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</si>
  <si>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</si>
  <si>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</si>
  <si>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1246256200 Maquinaria y Equipo Industrial 2011</t>
  </si>
  <si>
    <t>1246256201 Maquinaria y Equipo Industrial 2010</t>
  </si>
  <si>
    <t>1246556500 Equipo de Comunicación y Telecomunicación 2011</t>
  </si>
  <si>
    <t>1246556501 Equipo de Comunicación y Telecomunicación 2010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</si>
  <si>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</si>
  <si>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</si>
  <si>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</si>
  <si>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</si>
  <si>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</si>
  <si>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</si>
  <si>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</si>
  <si>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</si>
  <si>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</si>
  <si>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</si>
  <si>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</si>
  <si>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</si>
  <si>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</si>
  <si>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</si>
  <si>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</si>
  <si>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</si>
  <si>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</si>
  <si>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</si>
  <si>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</si>
  <si>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</si>
  <si>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</si>
  <si>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</si>
  <si>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</si>
  <si>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</si>
  <si>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</si>
  <si>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</si>
  <si>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</si>
  <si>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</si>
  <si>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</si>
  <si>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</si>
  <si>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</si>
  <si>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</si>
  <si>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</si>
  <si>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</si>
  <si>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</si>
  <si>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</si>
  <si>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</si>
  <si>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</si>
  <si>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</si>
  <si>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</si>
  <si>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2117910001 Vivienda</t>
  </si>
  <si>
    <t>2117918001 DIVO 5% al millar</t>
  </si>
  <si>
    <t>2119905001 Acreedores Diversos</t>
  </si>
  <si>
    <t>2119905004 Partidas en Concil. Bancarias</t>
  </si>
  <si>
    <t>2119905006 Acreedores Varios</t>
  </si>
  <si>
    <t>2119905021 Pasivos Cheques Cancelados</t>
  </si>
  <si>
    <t xml:space="preserve"> 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</si>
  <si>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</si>
  <si>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</si>
  <si>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</si>
  <si>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</si>
  <si>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</si>
  <si>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</si>
  <si>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</si>
  <si>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</si>
  <si>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</si>
  <si>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</si>
  <si>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</si>
  <si>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</si>
  <si>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</si>
  <si>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</si>
  <si>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</si>
  <si>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4151510253 Por concepto de Renta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</si>
  <si>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</si>
  <si>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</si>
  <si>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</si>
  <si>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</si>
  <si>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4159510903 Examenes de Inglés</t>
  </si>
  <si>
    <t>4159511100 Otros</t>
  </si>
  <si>
    <t>4159 Otros Productos que generan Ing.</t>
  </si>
  <si>
    <t>4150 Productos de Tipo Corriente</t>
  </si>
  <si>
    <t>4169610162  Apoyo Ecónomico para residencias profesionales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</si>
  <si>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</si>
  <si>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</si>
  <si>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</si>
  <si>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</si>
  <si>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</si>
  <si>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</si>
  <si>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</si>
  <si>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</si>
  <si>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</si>
  <si>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</si>
  <si>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</si>
  <si>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</si>
  <si>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</si>
  <si>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</si>
  <si>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</si>
  <si>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</si>
  <si>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</si>
  <si>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</si>
  <si>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4390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</si>
  <si>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</si>
  <si>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</si>
  <si>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</si>
  <si>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</si>
  <si>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</si>
  <si>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</si>
  <si>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</si>
  <si>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</si>
  <si>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</si>
  <si>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vacas.</t>
  </si>
  <si>
    <t>5114141000  Aportaciones de Seguridad Social</t>
  </si>
  <si>
    <t>5114142000  Aportaciones a Fondos De Vivienda</t>
  </si>
  <si>
    <t>5115154000  Prestaciones Contractuales</t>
  </si>
  <si>
    <t>5115159000  Otras Prestaciones</t>
  </si>
  <si>
    <t>5116171000 Estímulos</t>
  </si>
  <si>
    <t>5121211000  Materiales y Útiles de Oficina</t>
  </si>
  <si>
    <t>5121212000 Materiales y Útiles de Impresión y Reproducción</t>
  </si>
  <si>
    <t>5121214000 Materiales,  Útiles y Equipos Menores de Tecnologías</t>
  </si>
  <si>
    <t>5121216000  Material de Limpieza</t>
  </si>
  <si>
    <t>5121217000  Maateriales y Útiles de Enseñanza</t>
  </si>
  <si>
    <t>5122221000  Alimentación de Personas</t>
  </si>
  <si>
    <t>5124246000  Material Eléctrico y Electrónico</t>
  </si>
  <si>
    <t>5125253000 Medicinas y Productos Farmacéuticos</t>
  </si>
  <si>
    <t>5126261000  Combustibles y Lubricantes</t>
  </si>
  <si>
    <t>5127273000  Artículos Deportivos</t>
  </si>
  <si>
    <t>5129291000  Herramientas Menores</t>
  </si>
  <si>
    <t>5129294000  Refacciones y Acces</t>
  </si>
  <si>
    <t>5129295000  Ref. Méd. Y Lab.</t>
  </si>
  <si>
    <t>5131311000  Servicio de Energía Eléctrica</t>
  </si>
  <si>
    <t>5131314000  Telefonía Trandicional</t>
  </si>
  <si>
    <t>5131315000  Telefonía Celular</t>
  </si>
  <si>
    <t>5131317000  Serv. Acceso a Internet</t>
  </si>
  <si>
    <t>5132325000  Arrendamientos de Eq</t>
  </si>
  <si>
    <t>5132329000  Otros Arrendamientos</t>
  </si>
  <si>
    <t>5133333000  Serv. Consult. Adm.</t>
  </si>
  <si>
    <t>5133334000  Capacitación</t>
  </si>
  <si>
    <t>5133336000  Servs. Apoyo Admvo.</t>
  </si>
  <si>
    <t>5133338000  Servicios de Vigilancia</t>
  </si>
  <si>
    <t>5134134500  Seguros de Bienes Patrimoniales</t>
  </si>
  <si>
    <t>5134348000  Comisiones por ventas</t>
  </si>
  <si>
    <t>5135351000  Conserv. Y Mantenimiento</t>
  </si>
  <si>
    <t>5135354000  Inst., Repar. Y Matto.</t>
  </si>
  <si>
    <t xml:space="preserve">5135355000  Repar. Y Mtto. De Eq. </t>
  </si>
  <si>
    <t>5135357000 Inst. Rep. Y Matto.</t>
  </si>
  <si>
    <t>5135358000 Servicios de Limpieza</t>
  </si>
  <si>
    <t>5136361200 Difusión por Medios Alternativos</t>
  </si>
  <si>
    <t>5137372000  Pasajes Terrestres</t>
  </si>
  <si>
    <t>5137375000  Viáticos en el País</t>
  </si>
  <si>
    <t>5137379000  Ot. Ser. Traslado</t>
  </si>
  <si>
    <t>5138382000  Gastos de Orden Social y Cultural</t>
  </si>
  <si>
    <t>5138383000  Congresos y Convenciones</t>
  </si>
  <si>
    <t>5138385000  Gastos de Representación</t>
  </si>
  <si>
    <t>5139392000  Otros Impuestos y Derechos</t>
  </si>
  <si>
    <t>5139396000 Ot. Gtos. Respons.</t>
  </si>
  <si>
    <t>5139398000  Impuesto de Nómina</t>
  </si>
  <si>
    <t>5241441000  Ayudas Sociales a Personas</t>
  </si>
  <si>
    <t>5242442000  Becas O. Ayudas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</si>
  <si>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</si>
  <si>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</si>
  <si>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</si>
  <si>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</si>
  <si>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</si>
  <si>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</si>
  <si>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</si>
  <si>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</si>
  <si>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3111828005 Fafef Bienes Muebles e Inmuebles</t>
  </si>
  <si>
    <t>3111828006  Fafef Obra Pública</t>
  </si>
  <si>
    <t>3111835000  Convenio Bienes Mueb.</t>
  </si>
  <si>
    <t>3111836000  Convenio Obra Pública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</si>
  <si>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</si>
  <si>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</si>
  <si>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</si>
  <si>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</si>
  <si>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</si>
  <si>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</si>
  <si>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</si>
  <si>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</si>
  <si>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3120000002  Donaciones de Bienes</t>
  </si>
  <si>
    <t>3120000006  Donaciones de Bienes</t>
  </si>
  <si>
    <t>VHP-02 PATRIMONIO GENERADO</t>
  </si>
  <si>
    <t>3210 HACIENDA PUBLICA /PATRIMONIO GENERADO</t>
  </si>
  <si>
    <t>3220000002  Resultados Acumulados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</si>
  <si>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</si>
  <si>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</si>
  <si>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</si>
  <si>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</si>
  <si>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</si>
  <si>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</si>
  <si>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</si>
  <si>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</si>
  <si>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</si>
  <si>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</si>
  <si>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</si>
  <si>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</si>
  <si>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</si>
  <si>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</si>
  <si>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</si>
  <si>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</si>
  <si>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3243000002  Reserva por Contingencia</t>
  </si>
  <si>
    <t>SUB TOTAL</t>
  </si>
  <si>
    <t>IV) NOTAS AL ESTADO DE FLUJO DE EFECTIVO</t>
  </si>
  <si>
    <t>EFE-01 FLUJO DE EFECTIVO</t>
  </si>
  <si>
    <t>1112102001  Bancomer Cta. 7216</t>
  </si>
  <si>
    <t>1112102008  Bancomer PRODEP 0199910328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</si>
  <si>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</si>
  <si>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</si>
  <si>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</si>
  <si>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</si>
  <si>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</si>
  <si>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1112106008  Bajío Cta. 9717133 FAFEF 2013</t>
  </si>
  <si>
    <t>1112106010  Bajío 10171072 PIFIT PAOE Federal</t>
  </si>
  <si>
    <t>1112106011  Bajío 10170660 MINIS</t>
  </si>
  <si>
    <t>1112106012  Bajío 10171049 PIFIT PAOE Estatal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</si>
  <si>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</si>
  <si>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</si>
  <si>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</si>
  <si>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</si>
  <si>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 Bancos/Tesoreria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</si>
  <si>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</si>
  <si>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</si>
  <si>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</si>
  <si>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</si>
  <si>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</si>
  <si>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</si>
  <si>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1243 Equipo e Insrumental Médico y de Laboratorio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</si>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</sst>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164" fontId="2" fillId="3" borderId="5" xfId="0" applyNumberFormat="1" applyFont="1" applyFill="1" applyBorder="1"/>
    <xf numFmtId="165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3" borderId="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/>
    </xf>
    <xf numFmtId="165" fontId="4" fillId="3" borderId="3" xfId="0" applyNumberFormat="1" applyFont="1" applyFill="1" applyBorder="1"/>
    <xf numFmtId="164" fontId="2" fillId="3" borderId="14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5" fontId="4" fillId="3" borderId="4" xfId="0" applyNumberFormat="1" applyFont="1" applyFill="1" applyBorder="1"/>
    <xf numFmtId="164" fontId="2" fillId="0" borderId="4" xfId="0" applyNumberFormat="1" applyFont="1" applyFill="1" applyBorder="1"/>
    <xf numFmtId="0" fontId="2" fillId="0" borderId="9" xfId="0" applyFont="1" applyBorder="1"/>
    <xf numFmtId="0" fontId="2" fillId="2" borderId="2" xfId="0" applyFont="1" applyFill="1" applyBorder="1"/>
    <xf numFmtId="49" fontId="5" fillId="0" borderId="8" xfId="2" applyNumberFormat="1" applyFont="1" applyFill="1" applyBorder="1" applyAlignment="1">
      <alignment horizontal="left"/>
    </xf>
    <xf numFmtId="0" fontId="4" fillId="2" borderId="3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0" fontId="4" fillId="2" borderId="2" xfId="3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/>
    </xf>
    <xf numFmtId="4" fontId="2" fillId="0" borderId="4" xfId="0" applyNumberFormat="1" applyFont="1" applyBorder="1"/>
    <xf numFmtId="3" fontId="2" fillId="0" borderId="4" xfId="0" applyNumberFormat="1" applyFont="1" applyBorder="1"/>
    <xf numFmtId="49" fontId="3" fillId="3" borderId="9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left"/>
    </xf>
    <xf numFmtId="165" fontId="3" fillId="3" borderId="5" xfId="0" applyNumberFormat="1" applyFont="1" applyFill="1" applyBorder="1"/>
    <xf numFmtId="164" fontId="3" fillId="3" borderId="5" xfId="0" applyNumberFormat="1" applyFont="1" applyFill="1" applyBorder="1"/>
    <xf numFmtId="164" fontId="2" fillId="0" borderId="3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wrapText="1"/>
    </xf>
    <xf numFmtId="165" fontId="4" fillId="3" borderId="3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horizontal="left"/>
    </xf>
    <xf numFmtId="164" fontId="4" fillId="3" borderId="3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5" xfId="5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 vertical="center"/>
    </xf>
    <xf numFmtId="0" fontId="4" fillId="2" borderId="3" xfId="3" applyFont="1" applyFill="1" applyBorder="1" applyAlignment="1">
      <alignment horizontal="center" vertical="center" wrapText="1"/>
    </xf>
    <xf numFmtId="165" fontId="2" fillId="3" borderId="3" xfId="0" applyNumberFormat="1" applyFont="1" applyFill="1" applyBorder="1"/>
    <xf numFmtId="165" fontId="2" fillId="3" borderId="14" xfId="0" applyNumberFormat="1" applyFont="1" applyFill="1" applyBorder="1"/>
    <xf numFmtId="165" fontId="2" fillId="3" borderId="7" xfId="0" applyNumberFormat="1" applyFont="1" applyFill="1" applyBorder="1"/>
    <xf numFmtId="49" fontId="5" fillId="0" borderId="5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5" fontId="4" fillId="3" borderId="7" xfId="0" applyNumberFormat="1" applyFont="1" applyFill="1" applyBorder="1"/>
    <xf numFmtId="0" fontId="4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166" fontId="12" fillId="0" borderId="2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6" fontId="11" fillId="2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3" fontId="11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" fontId="2" fillId="3" borderId="0" xfId="0" applyNumberFormat="1" applyFont="1" applyFill="1"/>
    <xf numFmtId="0" fontId="13" fillId="0" borderId="0" xfId="0" applyFont="1"/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/>
    <xf numFmtId="167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164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24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6969582" y="40891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1773106</xdr:colOff>
      <xdr:row>31</xdr:row>
      <xdr:rowOff>18641</xdr:rowOff>
    </xdr:from>
    <xdr:ext cx="1877437" cy="446212"/>
    <xdr:sp macro="" textlink="">
      <xdr:nvSpPr>
        <xdr:cNvPr id="3" name="3 Rectángulo"/>
        <xdr:cNvSpPr/>
      </xdr:nvSpPr>
      <xdr:spPr>
        <a:xfrm>
          <a:off x="7221406" y="527644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786989</xdr:colOff>
      <xdr:row>57</xdr:row>
      <xdr:rowOff>119494</xdr:rowOff>
    </xdr:from>
    <xdr:ext cx="1877437" cy="446212"/>
    <xdr:sp macro="" textlink="">
      <xdr:nvSpPr>
        <xdr:cNvPr id="4" name="4 Rectángulo"/>
        <xdr:cNvSpPr/>
      </xdr:nvSpPr>
      <xdr:spPr>
        <a:xfrm>
          <a:off x="6235289" y="1030171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68</xdr:row>
      <xdr:rowOff>130700</xdr:rowOff>
    </xdr:from>
    <xdr:ext cx="1877437" cy="446212"/>
    <xdr:sp macro="" textlink="">
      <xdr:nvSpPr>
        <xdr:cNvPr id="5" name="5 Rectángulo"/>
        <xdr:cNvSpPr/>
      </xdr:nvSpPr>
      <xdr:spPr>
        <a:xfrm>
          <a:off x="8487110" y="1241795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76</xdr:row>
      <xdr:rowOff>309994</xdr:rowOff>
    </xdr:from>
    <xdr:ext cx="1877437" cy="446212"/>
    <xdr:sp macro="" textlink="">
      <xdr:nvSpPr>
        <xdr:cNvPr id="6" name="6 Rectángulo"/>
        <xdr:cNvSpPr/>
      </xdr:nvSpPr>
      <xdr:spPr>
        <a:xfrm>
          <a:off x="7154171" y="1399741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4630607</xdr:colOff>
      <xdr:row>156</xdr:row>
      <xdr:rowOff>29848</xdr:rowOff>
    </xdr:from>
    <xdr:ext cx="1877437" cy="446212"/>
    <xdr:sp macro="" textlink="">
      <xdr:nvSpPr>
        <xdr:cNvPr id="7" name="7 Rectángulo"/>
        <xdr:cNvSpPr/>
      </xdr:nvSpPr>
      <xdr:spPr>
        <a:xfrm>
          <a:off x="5392607" y="2744279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831814</xdr:colOff>
      <xdr:row>163</xdr:row>
      <xdr:rowOff>108288</xdr:rowOff>
    </xdr:from>
    <xdr:ext cx="1877437" cy="446212"/>
    <xdr:sp macro="" textlink="">
      <xdr:nvSpPr>
        <xdr:cNvPr id="8" name="8 Rectángulo"/>
        <xdr:cNvSpPr/>
      </xdr:nvSpPr>
      <xdr:spPr>
        <a:xfrm>
          <a:off x="6280114" y="2880711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196</xdr:row>
      <xdr:rowOff>18640</xdr:rowOff>
    </xdr:from>
    <xdr:ext cx="1877437" cy="446212"/>
    <xdr:sp macro="" textlink="">
      <xdr:nvSpPr>
        <xdr:cNvPr id="9" name="9 Rectángulo"/>
        <xdr:cNvSpPr/>
      </xdr:nvSpPr>
      <xdr:spPr>
        <a:xfrm>
          <a:off x="7176583" y="3431816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203</xdr:row>
      <xdr:rowOff>29846</xdr:rowOff>
    </xdr:from>
    <xdr:ext cx="1877437" cy="446212"/>
    <xdr:sp macro="" textlink="">
      <xdr:nvSpPr>
        <xdr:cNvPr id="10" name="10 Rectángulo"/>
        <xdr:cNvSpPr/>
      </xdr:nvSpPr>
      <xdr:spPr>
        <a:xfrm>
          <a:off x="7176583" y="357009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1694665</xdr:colOff>
      <xdr:row>209</xdr:row>
      <xdr:rowOff>287583</xdr:rowOff>
    </xdr:from>
    <xdr:ext cx="1877437" cy="446212"/>
    <xdr:sp macro="" textlink="">
      <xdr:nvSpPr>
        <xdr:cNvPr id="11" name="11 Rectángulo"/>
        <xdr:cNvSpPr/>
      </xdr:nvSpPr>
      <xdr:spPr>
        <a:xfrm>
          <a:off x="7142965" y="3695883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485</xdr:row>
      <xdr:rowOff>265171</xdr:rowOff>
    </xdr:from>
    <xdr:ext cx="1877437" cy="446212"/>
    <xdr:sp macro="" textlink="">
      <xdr:nvSpPr>
        <xdr:cNvPr id="12" name="13 Rectángulo"/>
        <xdr:cNvSpPr/>
      </xdr:nvSpPr>
      <xdr:spPr>
        <a:xfrm>
          <a:off x="7210200" y="838946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2"/>
  <sheetViews>
    <sheetView showGridLines="0" tabSelected="1" zoomScale="85" zoomScaleNormal="85" workbookViewId="0">
      <selection activeCell="A4" sqref="A4:L4"/>
    </sheetView>
  </sheetViews>
  <sheetFormatPr baseColWidth="10" defaultRowHeight="12.75" x14ac:dyDescent="0.2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v>0</v>
      </c>
      <c r="D18" s="27">
        <v>0</v>
      </c>
      <c r="E18" s="27">
        <v>0</v>
      </c>
    </row>
    <row r="19" spans="2:5" x14ac:dyDescent="0.2">
      <c r="B19" s="28"/>
      <c r="C19" s="29"/>
      <c r="D19" s="29">
        <v>0</v>
      </c>
      <c r="E19" s="29">
        <v>0</v>
      </c>
    </row>
    <row r="20" spans="2:5" x14ac:dyDescent="0.2">
      <c r="B20" s="28" t="s">
        <v>13</v>
      </c>
      <c r="C20" s="30">
        <v>5208900.2</v>
      </c>
      <c r="D20" s="29">
        <v>0</v>
      </c>
      <c r="E20" s="29">
        <v>0</v>
      </c>
    </row>
    <row r="21" spans="2:5" x14ac:dyDescent="0.2">
      <c r="B21" s="28" t="s">
        <v>14</v>
      </c>
      <c r="C21" s="30">
        <v>5208900.2</v>
      </c>
      <c r="D21" s="29"/>
      <c r="E21" s="29"/>
    </row>
    <row r="22" spans="2:5" x14ac:dyDescent="0.2">
      <c r="B22" s="28"/>
      <c r="C22" s="30"/>
      <c r="D22" s="29">
        <v>0</v>
      </c>
      <c r="E22" s="29">
        <v>0</v>
      </c>
    </row>
    <row r="23" spans="2:5" x14ac:dyDescent="0.2">
      <c r="B23" s="31" t="s">
        <v>15</v>
      </c>
      <c r="C23" s="32"/>
      <c r="D23" s="33">
        <v>0</v>
      </c>
      <c r="E23" s="33">
        <v>0</v>
      </c>
    </row>
    <row r="24" spans="2:5" x14ac:dyDescent="0.2">
      <c r="B24" s="23"/>
      <c r="C24" s="34">
        <v>5208900</v>
      </c>
      <c r="D24" s="25"/>
      <c r="E24" s="25">
        <f t="shared" ref="E24" si="0">SUM(E18:E23)</f>
        <v>0</v>
      </c>
    </row>
    <row r="25" spans="2:5" x14ac:dyDescent="0.2">
      <c r="B25" s="23"/>
      <c r="C25" s="10"/>
      <c r="D25" s="10"/>
      <c r="E25" s="10"/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2" t="s">
        <v>16</v>
      </c>
      <c r="C28" s="35"/>
      <c r="D28" s="10"/>
      <c r="E28" s="10"/>
    </row>
    <row r="30" spans="2:5" ht="18.75" customHeight="1" x14ac:dyDescent="0.2">
      <c r="B30" s="24" t="s">
        <v>17</v>
      </c>
      <c r="C30" s="25" t="s">
        <v>9</v>
      </c>
      <c r="D30" s="25" t="s">
        <v>18</v>
      </c>
      <c r="E30" s="25" t="s">
        <v>19</v>
      </c>
    </row>
    <row r="31" spans="2:5" x14ac:dyDescent="0.2">
      <c r="B31" s="28" t="s">
        <v>20</v>
      </c>
      <c r="C31" s="29"/>
      <c r="D31" s="29"/>
      <c r="E31" s="29"/>
    </row>
    <row r="32" spans="2:5" x14ac:dyDescent="0.2">
      <c r="B32" s="28"/>
      <c r="C32" s="29"/>
      <c r="D32" s="29"/>
      <c r="E32" s="29"/>
    </row>
    <row r="33" spans="2:6" ht="14.25" customHeight="1" x14ac:dyDescent="0.2">
      <c r="B33" s="28" t="s">
        <v>21</v>
      </c>
      <c r="C33" s="29"/>
      <c r="D33" s="29"/>
      <c r="E33" s="29"/>
    </row>
    <row r="34" spans="2:6" ht="14.25" customHeight="1" x14ac:dyDescent="0.2">
      <c r="B34" s="28"/>
      <c r="C34" s="29"/>
      <c r="D34" s="29"/>
      <c r="E34" s="29"/>
    </row>
    <row r="35" spans="2:6" ht="14.25" customHeight="1" x14ac:dyDescent="0.2">
      <c r="B35" s="31"/>
      <c r="C35" s="33"/>
      <c r="D35" s="33"/>
      <c r="E35" s="33"/>
    </row>
    <row r="36" spans="2:6" ht="14.25" customHeight="1" x14ac:dyDescent="0.2">
      <c r="C36" s="25">
        <f>SUM(C31:C35)</f>
        <v>0</v>
      </c>
      <c r="D36" s="25">
        <f t="shared" ref="D36:E36" si="1">SUM(D31:D35)</f>
        <v>0</v>
      </c>
      <c r="E36" s="25">
        <f t="shared" si="1"/>
        <v>0</v>
      </c>
    </row>
    <row r="37" spans="2:6" ht="14.25" customHeight="1" x14ac:dyDescent="0.2">
      <c r="C37" s="36"/>
      <c r="D37" s="36"/>
      <c r="E37" s="36"/>
    </row>
    <row r="38" spans="2:6" ht="14.25" customHeight="1" x14ac:dyDescent="0.2"/>
    <row r="39" spans="2:6" ht="23.25" customHeight="1" x14ac:dyDescent="0.2">
      <c r="B39" s="24" t="s">
        <v>22</v>
      </c>
      <c r="C39" s="25" t="s">
        <v>9</v>
      </c>
      <c r="D39" s="25" t="s">
        <v>23</v>
      </c>
      <c r="E39" s="25" t="s">
        <v>24</v>
      </c>
      <c r="F39" s="25" t="s">
        <v>25</v>
      </c>
    </row>
    <row r="40" spans="2:6" ht="14.25" customHeight="1" x14ac:dyDescent="0.2">
      <c r="B40" s="28" t="s">
        <v>26</v>
      </c>
      <c r="C40" s="37">
        <f>SUM(C41:C44)</f>
        <v>182071.43</v>
      </c>
      <c r="D40" s="29"/>
      <c r="E40" s="29"/>
      <c r="F40" s="29"/>
    </row>
    <row r="41" spans="2:6" ht="14.25" customHeight="1" x14ac:dyDescent="0.2">
      <c r="B41" s="28" t="s">
        <v>27</v>
      </c>
      <c r="C41" s="37">
        <v>42894.33</v>
      </c>
      <c r="D41" s="29"/>
      <c r="E41" s="29"/>
      <c r="F41" s="29"/>
    </row>
    <row r="42" spans="2:6" ht="14.25" customHeight="1" x14ac:dyDescent="0.2">
      <c r="B42" s="28" t="s">
        <v>28</v>
      </c>
      <c r="C42" s="37">
        <v>48663.54</v>
      </c>
      <c r="D42" s="29"/>
      <c r="E42" s="29"/>
      <c r="F42" s="29"/>
    </row>
    <row r="43" spans="2:6" ht="14.25" customHeight="1" x14ac:dyDescent="0.2">
      <c r="B43" s="28" t="s">
        <v>29</v>
      </c>
      <c r="C43" s="37">
        <v>0.15</v>
      </c>
      <c r="D43" s="29"/>
      <c r="E43" s="29"/>
      <c r="F43" s="29"/>
    </row>
    <row r="44" spans="2:6" ht="14.25" customHeight="1" x14ac:dyDescent="0.2">
      <c r="B44" s="28" t="s">
        <v>30</v>
      </c>
      <c r="C44" s="30">
        <v>90513.41</v>
      </c>
      <c r="D44" s="29"/>
      <c r="E44" s="29"/>
      <c r="F44" s="29"/>
    </row>
    <row r="45" spans="2:6" ht="14.25" customHeight="1" x14ac:dyDescent="0.2">
      <c r="B45" s="28"/>
      <c r="C45" s="29"/>
      <c r="D45" s="29"/>
      <c r="E45" s="29"/>
      <c r="F45" s="29"/>
    </row>
    <row r="46" spans="2:6" ht="14.25" customHeight="1" x14ac:dyDescent="0.2">
      <c r="B46" s="28" t="s">
        <v>31</v>
      </c>
      <c r="C46" s="29">
        <v>0</v>
      </c>
      <c r="D46" s="29"/>
      <c r="E46" s="29"/>
      <c r="F46" s="29"/>
    </row>
    <row r="47" spans="2:6" ht="14.25" customHeight="1" x14ac:dyDescent="0.2">
      <c r="B47" s="28"/>
      <c r="C47" s="29"/>
      <c r="D47" s="29"/>
      <c r="E47" s="29"/>
      <c r="F47" s="29"/>
    </row>
    <row r="48" spans="2:6" ht="14.25" customHeight="1" x14ac:dyDescent="0.2">
      <c r="B48" s="28" t="s">
        <v>32</v>
      </c>
      <c r="C48" s="30">
        <v>4851534.76</v>
      </c>
      <c r="D48" s="29"/>
      <c r="E48" s="29"/>
      <c r="F48" s="29"/>
    </row>
    <row r="49" spans="2:6" ht="14.25" customHeight="1" x14ac:dyDescent="0.2">
      <c r="B49" s="28" t="s">
        <v>33</v>
      </c>
      <c r="C49" s="30">
        <v>4851535</v>
      </c>
      <c r="D49" s="29"/>
      <c r="E49" s="29"/>
      <c r="F49" s="29"/>
    </row>
    <row r="50" spans="2:6" ht="14.25" customHeight="1" x14ac:dyDescent="0.2">
      <c r="B50" s="31"/>
      <c r="C50" s="33"/>
      <c r="D50" s="33"/>
      <c r="E50" s="33"/>
      <c r="F50" s="33"/>
    </row>
    <row r="51" spans="2:6" ht="14.25" customHeight="1" x14ac:dyDescent="0.2">
      <c r="C51" s="38">
        <f>C40+C48</f>
        <v>5033606.1899999995</v>
      </c>
      <c r="D51" s="25">
        <f t="shared" ref="D51:F51" si="2">SUM(D39:D50)</f>
        <v>0</v>
      </c>
      <c r="E51" s="25">
        <f t="shared" si="2"/>
        <v>0</v>
      </c>
      <c r="F51" s="25">
        <f t="shared" si="2"/>
        <v>0</v>
      </c>
    </row>
    <row r="52" spans="2:6" ht="14.25" customHeight="1" x14ac:dyDescent="0.2"/>
    <row r="53" spans="2:6" ht="14.25" customHeight="1" x14ac:dyDescent="0.2"/>
    <row r="54" spans="2:6" ht="14.25" customHeight="1" x14ac:dyDescent="0.2"/>
    <row r="55" spans="2:6" ht="14.25" customHeight="1" x14ac:dyDescent="0.2">
      <c r="B55" s="22" t="s">
        <v>34</v>
      </c>
    </row>
    <row r="56" spans="2:6" ht="14.25" customHeight="1" x14ac:dyDescent="0.2">
      <c r="B56" s="39"/>
    </row>
    <row r="57" spans="2:6" ht="24" customHeight="1" x14ac:dyDescent="0.2">
      <c r="B57" s="24" t="s">
        <v>35</v>
      </c>
      <c r="C57" s="25" t="s">
        <v>9</v>
      </c>
      <c r="D57" s="25" t="s">
        <v>36</v>
      </c>
    </row>
    <row r="58" spans="2:6" ht="14.25" customHeight="1" x14ac:dyDescent="0.2">
      <c r="B58" s="26" t="s">
        <v>37</v>
      </c>
      <c r="C58" s="27"/>
      <c r="D58" s="27">
        <v>0</v>
      </c>
    </row>
    <row r="59" spans="2:6" ht="14.25" customHeight="1" x14ac:dyDescent="0.2">
      <c r="B59" s="28"/>
      <c r="C59" s="29"/>
      <c r="D59" s="29">
        <v>0</v>
      </c>
    </row>
    <row r="60" spans="2:6" ht="14.25" customHeight="1" x14ac:dyDescent="0.2">
      <c r="B60" s="28" t="s">
        <v>38</v>
      </c>
      <c r="C60" s="29"/>
      <c r="D60" s="29"/>
    </row>
    <row r="61" spans="2:6" ht="14.25" customHeight="1" x14ac:dyDescent="0.2">
      <c r="B61" s="31"/>
      <c r="C61" s="33"/>
      <c r="D61" s="33">
        <v>0</v>
      </c>
    </row>
    <row r="62" spans="2:6" ht="14.25" customHeight="1" x14ac:dyDescent="0.2">
      <c r="B62" s="40"/>
      <c r="C62" s="25">
        <f>SUM(C57:C61)</f>
        <v>0</v>
      </c>
      <c r="D62" s="25"/>
    </row>
    <row r="63" spans="2:6" ht="14.25" customHeight="1" x14ac:dyDescent="0.2">
      <c r="B63" s="40"/>
      <c r="C63" s="41"/>
      <c r="D63" s="41"/>
    </row>
    <row r="64" spans="2:6" ht="9.75" customHeight="1" x14ac:dyDescent="0.2">
      <c r="B64" s="40"/>
      <c r="C64" s="41"/>
      <c r="D64" s="41"/>
    </row>
    <row r="65" spans="2:7" ht="14.25" customHeight="1" x14ac:dyDescent="0.2"/>
    <row r="66" spans="2:7" ht="14.25" customHeight="1" x14ac:dyDescent="0.2">
      <c r="B66" s="22" t="s">
        <v>39</v>
      </c>
    </row>
    <row r="67" spans="2:7" ht="14.25" customHeight="1" x14ac:dyDescent="0.2">
      <c r="B67" s="39"/>
    </row>
    <row r="68" spans="2:7" ht="27.75" customHeight="1" x14ac:dyDescent="0.2">
      <c r="B68" s="24" t="s">
        <v>40</v>
      </c>
      <c r="C68" s="25" t="s">
        <v>9</v>
      </c>
      <c r="D68" s="25" t="s">
        <v>10</v>
      </c>
      <c r="E68" s="25" t="s">
        <v>41</v>
      </c>
      <c r="F68" s="42" t="s">
        <v>42</v>
      </c>
      <c r="G68" s="25" t="s">
        <v>43</v>
      </c>
    </row>
    <row r="69" spans="2:7" ht="14.25" customHeight="1" x14ac:dyDescent="0.2">
      <c r="B69" s="26" t="s">
        <v>44</v>
      </c>
      <c r="C69" s="43"/>
      <c r="D69" s="41">
        <v>0</v>
      </c>
      <c r="E69" s="41">
        <v>0</v>
      </c>
      <c r="F69" s="41">
        <v>0</v>
      </c>
      <c r="G69" s="44">
        <v>0</v>
      </c>
    </row>
    <row r="70" spans="2:7" ht="14.25" customHeight="1" x14ac:dyDescent="0.2">
      <c r="B70" s="28"/>
      <c r="C70" s="45"/>
      <c r="D70" s="41">
        <v>0</v>
      </c>
      <c r="E70" s="41">
        <v>0</v>
      </c>
      <c r="F70" s="41">
        <v>0</v>
      </c>
      <c r="G70" s="44">
        <v>0</v>
      </c>
    </row>
    <row r="71" spans="2:7" ht="14.25" customHeight="1" x14ac:dyDescent="0.2">
      <c r="B71" s="28"/>
      <c r="C71" s="45"/>
      <c r="D71" s="41">
        <v>0</v>
      </c>
      <c r="E71" s="41">
        <v>0</v>
      </c>
      <c r="F71" s="41">
        <v>0</v>
      </c>
      <c r="G71" s="44">
        <v>0</v>
      </c>
    </row>
    <row r="72" spans="2:7" ht="14.25" customHeight="1" x14ac:dyDescent="0.2">
      <c r="B72" s="31"/>
      <c r="C72" s="46"/>
      <c r="D72" s="41">
        <v>0</v>
      </c>
      <c r="E72" s="47">
        <v>0</v>
      </c>
      <c r="F72" s="47">
        <v>0</v>
      </c>
      <c r="G72" s="48">
        <v>0</v>
      </c>
    </row>
    <row r="73" spans="2:7" ht="15" customHeight="1" x14ac:dyDescent="0.2">
      <c r="B73" s="40"/>
      <c r="C73" s="25">
        <f>SUM(C68:C72)</f>
        <v>0</v>
      </c>
      <c r="D73" s="49">
        <v>0</v>
      </c>
      <c r="E73" s="50">
        <v>0</v>
      </c>
      <c r="F73" s="50">
        <v>0</v>
      </c>
      <c r="G73" s="51">
        <v>0</v>
      </c>
    </row>
    <row r="74" spans="2:7" x14ac:dyDescent="0.2">
      <c r="B74" s="40"/>
      <c r="C74" s="52"/>
      <c r="D74" s="52"/>
      <c r="E74" s="52"/>
      <c r="F74" s="52"/>
      <c r="G74" s="52"/>
    </row>
    <row r="75" spans="2:7" x14ac:dyDescent="0.2">
      <c r="B75" s="40"/>
      <c r="C75" s="52"/>
      <c r="D75" s="52"/>
      <c r="E75" s="52"/>
      <c r="F75" s="52"/>
      <c r="G75" s="52"/>
    </row>
    <row r="76" spans="2:7" x14ac:dyDescent="0.2">
      <c r="B76" s="40"/>
      <c r="C76" s="52"/>
      <c r="D76" s="52"/>
      <c r="E76" s="52"/>
      <c r="F76" s="52"/>
      <c r="G76" s="52"/>
    </row>
    <row r="77" spans="2:7" ht="26.25" customHeight="1" x14ac:dyDescent="0.2">
      <c r="B77" s="24" t="s">
        <v>45</v>
      </c>
      <c r="C77" s="25" t="s">
        <v>9</v>
      </c>
      <c r="D77" s="25" t="s">
        <v>10</v>
      </c>
      <c r="E77" s="25" t="s">
        <v>46</v>
      </c>
      <c r="F77" s="52"/>
      <c r="G77" s="52"/>
    </row>
    <row r="78" spans="2:7" x14ac:dyDescent="0.2">
      <c r="B78" s="26" t="s">
        <v>47</v>
      </c>
      <c r="C78" s="44"/>
      <c r="D78" s="29">
        <v>0</v>
      </c>
      <c r="E78" s="29">
        <v>0</v>
      </c>
      <c r="F78" s="52"/>
      <c r="G78" s="52"/>
    </row>
    <row r="79" spans="2:7" x14ac:dyDescent="0.2">
      <c r="B79" s="31"/>
      <c r="C79" s="44"/>
      <c r="D79" s="29">
        <v>0</v>
      </c>
      <c r="E79" s="29">
        <v>0</v>
      </c>
      <c r="F79" s="52"/>
      <c r="G79" s="52"/>
    </row>
    <row r="80" spans="2:7" ht="16.5" customHeight="1" x14ac:dyDescent="0.2">
      <c r="B80" s="40"/>
      <c r="C80" s="25">
        <f>SUM(C78:C79)</f>
        <v>0</v>
      </c>
      <c r="D80" s="53"/>
      <c r="E80" s="54"/>
      <c r="F80" s="52"/>
      <c r="G80" s="52"/>
    </row>
    <row r="81" spans="2:7" x14ac:dyDescent="0.2">
      <c r="B81" s="40"/>
      <c r="C81" s="52"/>
      <c r="D81" s="52"/>
      <c r="E81" s="52"/>
      <c r="F81" s="52"/>
      <c r="G81" s="52"/>
    </row>
    <row r="82" spans="2:7" x14ac:dyDescent="0.2">
      <c r="B82" s="40"/>
      <c r="C82" s="52"/>
      <c r="D82" s="52"/>
      <c r="E82" s="52"/>
      <c r="F82" s="52"/>
      <c r="G82" s="52"/>
    </row>
    <row r="83" spans="2:7" x14ac:dyDescent="0.2">
      <c r="B83" s="40"/>
      <c r="C83" s="52"/>
      <c r="D83" s="52"/>
      <c r="E83" s="52"/>
      <c r="F83" s="52"/>
      <c r="G83" s="52"/>
    </row>
    <row r="84" spans="2:7" x14ac:dyDescent="0.2">
      <c r="B84" s="40"/>
      <c r="C84" s="52"/>
      <c r="D84" s="52"/>
      <c r="E84" s="52"/>
      <c r="F84" s="52"/>
      <c r="G84" s="52"/>
    </row>
    <row r="85" spans="2:7" x14ac:dyDescent="0.2">
      <c r="B85" s="39"/>
    </row>
    <row r="86" spans="2:7" x14ac:dyDescent="0.2">
      <c r="B86" s="22" t="s">
        <v>48</v>
      </c>
    </row>
    <row r="88" spans="2:7" x14ac:dyDescent="0.2">
      <c r="B88" s="39"/>
    </row>
    <row r="89" spans="2:7" ht="24" customHeight="1" x14ac:dyDescent="0.2">
      <c r="B89" s="24" t="s">
        <v>49</v>
      </c>
      <c r="C89" s="25" t="s">
        <v>50</v>
      </c>
      <c r="D89" s="25" t="s">
        <v>51</v>
      </c>
      <c r="E89" s="25" t="s">
        <v>52</v>
      </c>
      <c r="F89" s="25" t="s">
        <v>53</v>
      </c>
    </row>
    <row r="90" spans="2:7" x14ac:dyDescent="0.2">
      <c r="B90" s="55" t="s">
        <v>54</v>
      </c>
      <c r="C90" s="56">
        <v>96458441.939999998</v>
      </c>
      <c r="D90" s="56">
        <v>98916254.670000002</v>
      </c>
      <c r="E90" s="56">
        <f>D90-C90</f>
        <v>2457812.7300000042</v>
      </c>
      <c r="F90" s="57">
        <v>0</v>
      </c>
    </row>
    <row r="91" spans="2:7" x14ac:dyDescent="0.2">
      <c r="B91" s="58" t="s">
        <v>55</v>
      </c>
      <c r="C91" s="59">
        <v>38941600</v>
      </c>
      <c r="D91" s="59">
        <v>38941600</v>
      </c>
      <c r="E91" s="59">
        <v>0</v>
      </c>
      <c r="F91" s="44"/>
    </row>
    <row r="92" spans="2:7" x14ac:dyDescent="0.2">
      <c r="B92" s="58" t="s">
        <v>56</v>
      </c>
      <c r="C92" s="59">
        <v>46286425.810000002</v>
      </c>
      <c r="D92" s="59">
        <v>46286425.810000002</v>
      </c>
      <c r="E92" s="59">
        <v>0</v>
      </c>
      <c r="F92" s="44"/>
    </row>
    <row r="93" spans="2:7" x14ac:dyDescent="0.2">
      <c r="B93" s="58" t="s">
        <v>57</v>
      </c>
      <c r="C93" s="59">
        <v>494020</v>
      </c>
      <c r="D93" s="59">
        <v>494020</v>
      </c>
      <c r="E93" s="59">
        <v>0</v>
      </c>
      <c r="F93" s="44"/>
    </row>
    <row r="94" spans="2:7" x14ac:dyDescent="0.2">
      <c r="B94" s="58" t="s">
        <v>58</v>
      </c>
      <c r="C94" s="59">
        <v>10736396.130000001</v>
      </c>
      <c r="D94" s="59">
        <v>13194208.859999999</v>
      </c>
      <c r="E94" s="59">
        <v>2457812.73</v>
      </c>
      <c r="F94" s="44"/>
    </row>
    <row r="95" spans="2:7" x14ac:dyDescent="0.2">
      <c r="B95" s="60"/>
      <c r="C95" s="61"/>
      <c r="D95" s="61"/>
      <c r="E95" s="30"/>
      <c r="F95" s="44"/>
    </row>
    <row r="96" spans="2:7" x14ac:dyDescent="0.2">
      <c r="B96" s="60" t="s">
        <v>59</v>
      </c>
      <c r="C96" s="61">
        <f>SUM(C97:C122)</f>
        <v>27557825.18</v>
      </c>
      <c r="D96" s="61">
        <f>SUM(D97:D122)</f>
        <v>30386078.990000002</v>
      </c>
      <c r="E96" s="61">
        <f>SUM(E97:E122)</f>
        <v>2828253.81</v>
      </c>
      <c r="F96" s="44">
        <v>0</v>
      </c>
    </row>
    <row r="97" spans="2:6" x14ac:dyDescent="0.2">
      <c r="B97" s="58" t="s">
        <v>60</v>
      </c>
      <c r="C97" s="62">
        <v>64965.66</v>
      </c>
      <c r="D97" s="62">
        <v>251212.99</v>
      </c>
      <c r="E97" s="62">
        <v>186247.33</v>
      </c>
      <c r="F97" s="44"/>
    </row>
    <row r="98" spans="2:6" x14ac:dyDescent="0.2">
      <c r="B98" s="58" t="s">
        <v>61</v>
      </c>
      <c r="C98" s="62">
        <v>4380160.53</v>
      </c>
      <c r="D98" s="62">
        <v>4380160.53</v>
      </c>
      <c r="E98" s="62">
        <v>0</v>
      </c>
      <c r="F98" s="44"/>
    </row>
    <row r="99" spans="2:6" x14ac:dyDescent="0.2">
      <c r="B99" s="58" t="s">
        <v>62</v>
      </c>
      <c r="C99" s="62">
        <v>1105292.43</v>
      </c>
      <c r="D99" s="62">
        <v>3708798.91</v>
      </c>
      <c r="E99" s="62">
        <v>2603506.48</v>
      </c>
      <c r="F99" s="44"/>
    </row>
    <row r="100" spans="2:6" x14ac:dyDescent="0.2">
      <c r="B100" s="58" t="s">
        <v>63</v>
      </c>
      <c r="C100" s="62">
        <v>8573559.8000000007</v>
      </c>
      <c r="D100" s="62">
        <v>8573559.8000000007</v>
      </c>
      <c r="E100" s="62">
        <v>0</v>
      </c>
      <c r="F100" s="44"/>
    </row>
    <row r="101" spans="2:6" x14ac:dyDescent="0.2">
      <c r="B101" s="58" t="s">
        <v>64</v>
      </c>
      <c r="C101" s="62">
        <v>122822.09</v>
      </c>
      <c r="D101" s="62">
        <v>122822.09</v>
      </c>
      <c r="E101" s="62">
        <v>0</v>
      </c>
      <c r="F101" s="44"/>
    </row>
    <row r="102" spans="2:6" x14ac:dyDescent="0.2">
      <c r="B102" s="58" t="s">
        <v>65</v>
      </c>
      <c r="C102" s="62">
        <v>487278.89</v>
      </c>
      <c r="D102" s="62">
        <v>487278.89</v>
      </c>
      <c r="E102" s="62">
        <v>0</v>
      </c>
      <c r="F102" s="44"/>
    </row>
    <row r="103" spans="2:6" x14ac:dyDescent="0.2">
      <c r="B103" s="58" t="s">
        <v>66</v>
      </c>
      <c r="C103" s="62">
        <v>189792.01</v>
      </c>
      <c r="D103" s="62">
        <v>189792.01</v>
      </c>
      <c r="E103" s="62">
        <v>0</v>
      </c>
      <c r="F103" s="44"/>
    </row>
    <row r="104" spans="2:6" x14ac:dyDescent="0.2">
      <c r="B104" s="58" t="s">
        <v>67</v>
      </c>
      <c r="C104" s="62">
        <v>19507.72</v>
      </c>
      <c r="D104" s="62">
        <v>19507.72</v>
      </c>
      <c r="E104" s="62">
        <v>0</v>
      </c>
      <c r="F104" s="44"/>
    </row>
    <row r="105" spans="2:6" x14ac:dyDescent="0.2">
      <c r="B105" s="58" t="s">
        <v>68</v>
      </c>
      <c r="C105" s="62">
        <v>68600</v>
      </c>
      <c r="D105" s="62">
        <v>68600</v>
      </c>
      <c r="E105" s="62">
        <v>0</v>
      </c>
      <c r="F105" s="44"/>
    </row>
    <row r="106" spans="2:6" x14ac:dyDescent="0.2">
      <c r="B106" s="58" t="s">
        <v>69</v>
      </c>
      <c r="C106" s="62">
        <v>1681917.09</v>
      </c>
      <c r="D106" s="62">
        <v>1681917.09</v>
      </c>
      <c r="E106" s="62">
        <v>0</v>
      </c>
      <c r="F106" s="44"/>
    </row>
    <row r="107" spans="2:6" x14ac:dyDescent="0.2">
      <c r="B107" s="58" t="s">
        <v>70</v>
      </c>
      <c r="C107" s="62">
        <v>1368543.66</v>
      </c>
      <c r="D107" s="62">
        <v>1368543.66</v>
      </c>
      <c r="E107" s="62">
        <v>0</v>
      </c>
      <c r="F107" s="44"/>
    </row>
    <row r="108" spans="2:6" x14ac:dyDescent="0.2">
      <c r="B108" s="58" t="s">
        <v>71</v>
      </c>
      <c r="C108" s="62">
        <v>167809.15</v>
      </c>
      <c r="D108" s="62">
        <v>206309.15</v>
      </c>
      <c r="E108" s="62">
        <v>38500</v>
      </c>
      <c r="F108" s="44"/>
    </row>
    <row r="109" spans="2:6" x14ac:dyDescent="0.2">
      <c r="B109" s="58" t="s">
        <v>72</v>
      </c>
      <c r="C109" s="62">
        <v>311521.11</v>
      </c>
      <c r="D109" s="62">
        <v>311521.11</v>
      </c>
      <c r="E109" s="62">
        <v>0</v>
      </c>
      <c r="F109" s="44"/>
    </row>
    <row r="110" spans="2:6" x14ac:dyDescent="0.2">
      <c r="B110" s="58" t="s">
        <v>73</v>
      </c>
      <c r="C110" s="62">
        <v>411576.1</v>
      </c>
      <c r="D110" s="62">
        <v>411576.1</v>
      </c>
      <c r="E110" s="62">
        <v>0</v>
      </c>
      <c r="F110" s="44"/>
    </row>
    <row r="111" spans="2:6" x14ac:dyDescent="0.2">
      <c r="B111" s="58" t="s">
        <v>74</v>
      </c>
      <c r="C111" s="62">
        <v>32102.25</v>
      </c>
      <c r="D111" s="62">
        <v>32102.25</v>
      </c>
      <c r="E111" s="62">
        <v>0</v>
      </c>
      <c r="F111" s="44"/>
    </row>
    <row r="112" spans="2:6" x14ac:dyDescent="0.2">
      <c r="B112" s="58" t="s">
        <v>75</v>
      </c>
      <c r="C112" s="62">
        <v>1580700.28</v>
      </c>
      <c r="D112" s="62">
        <v>1580700.28</v>
      </c>
      <c r="E112" s="62">
        <v>0</v>
      </c>
      <c r="F112" s="44"/>
    </row>
    <row r="113" spans="2:6" x14ac:dyDescent="0.2">
      <c r="B113" s="58" t="s">
        <v>76</v>
      </c>
      <c r="C113" s="62">
        <v>1687048.08</v>
      </c>
      <c r="D113" s="62">
        <v>1687048.08</v>
      </c>
      <c r="E113" s="62">
        <v>0</v>
      </c>
      <c r="F113" s="44"/>
    </row>
    <row r="114" spans="2:6" x14ac:dyDescent="0.2">
      <c r="B114" s="58" t="s">
        <v>77</v>
      </c>
      <c r="C114" s="62">
        <v>105032.08</v>
      </c>
      <c r="D114" s="62">
        <v>105032.08</v>
      </c>
      <c r="E114" s="62">
        <v>0</v>
      </c>
      <c r="F114" s="44"/>
    </row>
    <row r="115" spans="2:6" x14ac:dyDescent="0.2">
      <c r="B115" s="58" t="s">
        <v>78</v>
      </c>
      <c r="C115" s="62">
        <v>2300825.4</v>
      </c>
      <c r="D115" s="62">
        <v>2300825.4</v>
      </c>
      <c r="E115" s="62">
        <v>0</v>
      </c>
      <c r="F115" s="44"/>
    </row>
    <row r="116" spans="2:6" x14ac:dyDescent="0.2">
      <c r="B116" s="58" t="s">
        <v>79</v>
      </c>
      <c r="C116" s="62">
        <v>220000</v>
      </c>
      <c r="D116" s="62">
        <v>220000</v>
      </c>
      <c r="E116" s="62">
        <v>0</v>
      </c>
      <c r="F116" s="44"/>
    </row>
    <row r="117" spans="2:6" x14ac:dyDescent="0.2">
      <c r="B117" s="58" t="s">
        <v>80</v>
      </c>
      <c r="C117" s="62">
        <v>512130.11</v>
      </c>
      <c r="D117" s="62">
        <v>512130.11</v>
      </c>
      <c r="E117" s="62">
        <v>0</v>
      </c>
      <c r="F117" s="44"/>
    </row>
    <row r="118" spans="2:6" x14ac:dyDescent="0.2">
      <c r="B118" s="58" t="s">
        <v>81</v>
      </c>
      <c r="C118" s="62">
        <v>892491.19</v>
      </c>
      <c r="D118" s="62">
        <v>892491.19</v>
      </c>
      <c r="E118" s="62">
        <v>0</v>
      </c>
      <c r="F118" s="44"/>
    </row>
    <row r="119" spans="2:6" x14ac:dyDescent="0.2">
      <c r="B119" s="58" t="s">
        <v>82</v>
      </c>
      <c r="C119" s="62">
        <v>957437.35</v>
      </c>
      <c r="D119" s="62">
        <v>957437.35</v>
      </c>
      <c r="E119" s="62">
        <v>0</v>
      </c>
      <c r="F119" s="44"/>
    </row>
    <row r="120" spans="2:6" x14ac:dyDescent="0.2">
      <c r="B120" s="58" t="s">
        <v>83</v>
      </c>
      <c r="C120" s="62">
        <v>120654.2</v>
      </c>
      <c r="D120" s="62">
        <v>120654.2</v>
      </c>
      <c r="E120" s="62">
        <v>0</v>
      </c>
      <c r="F120" s="44"/>
    </row>
    <row r="121" spans="2:6" x14ac:dyDescent="0.2">
      <c r="B121" s="58" t="s">
        <v>84</v>
      </c>
      <c r="C121" s="62">
        <v>150210</v>
      </c>
      <c r="D121" s="62">
        <v>150210</v>
      </c>
      <c r="E121" s="62">
        <v>0</v>
      </c>
      <c r="F121" s="44"/>
    </row>
    <row r="122" spans="2:6" x14ac:dyDescent="0.2">
      <c r="B122" s="58" t="s">
        <v>85</v>
      </c>
      <c r="C122" s="62">
        <v>45848</v>
      </c>
      <c r="D122" s="62">
        <v>45848</v>
      </c>
      <c r="E122" s="62">
        <v>0</v>
      </c>
      <c r="F122" s="44"/>
    </row>
    <row r="123" spans="2:6" x14ac:dyDescent="0.2">
      <c r="B123" s="60"/>
      <c r="C123" s="29"/>
      <c r="D123" s="30"/>
      <c r="E123" s="29"/>
      <c r="F123" s="44">
        <v>0</v>
      </c>
    </row>
    <row r="124" spans="2:6" x14ac:dyDescent="0.2">
      <c r="B124" s="60" t="s">
        <v>86</v>
      </c>
      <c r="C124" s="61">
        <f>SUM(C125:C140)</f>
        <v>-21632114.390000004</v>
      </c>
      <c r="D124" s="61">
        <f>SUM(D125:D140)</f>
        <v>-21632114.390000004</v>
      </c>
      <c r="E124" s="29"/>
      <c r="F124" s="44">
        <v>0</v>
      </c>
    </row>
    <row r="125" spans="2:6" x14ac:dyDescent="0.2">
      <c r="B125" s="58" t="s">
        <v>87</v>
      </c>
      <c r="C125" s="62">
        <v>-3653844.37</v>
      </c>
      <c r="D125" s="62">
        <v>-3653844.37</v>
      </c>
      <c r="E125" s="29"/>
      <c r="F125" s="44"/>
    </row>
    <row r="126" spans="2:6" x14ac:dyDescent="0.2">
      <c r="B126" s="58" t="s">
        <v>88</v>
      </c>
      <c r="C126" s="62">
        <v>-24653.55</v>
      </c>
      <c r="D126" s="62">
        <v>-24653.55</v>
      </c>
      <c r="E126" s="29"/>
      <c r="F126" s="44"/>
    </row>
    <row r="127" spans="2:6" x14ac:dyDescent="0.2">
      <c r="B127" s="58" t="s">
        <v>89</v>
      </c>
      <c r="C127" s="62">
        <v>-9575504.4000000004</v>
      </c>
      <c r="D127" s="62">
        <v>-9575504.4000000004</v>
      </c>
      <c r="E127" s="29"/>
      <c r="F127" s="44"/>
    </row>
    <row r="128" spans="2:6" x14ac:dyDescent="0.2">
      <c r="B128" s="58" t="s">
        <v>90</v>
      </c>
      <c r="C128" s="62">
        <v>-331358.81</v>
      </c>
      <c r="D128" s="62">
        <v>-331358.81</v>
      </c>
      <c r="E128" s="29"/>
      <c r="F128" s="44"/>
    </row>
    <row r="129" spans="2:6" x14ac:dyDescent="0.2">
      <c r="B129" s="58" t="s">
        <v>91</v>
      </c>
      <c r="C129" s="62">
        <v>-39730.17</v>
      </c>
      <c r="D129" s="62">
        <v>-39730.17</v>
      </c>
      <c r="E129" s="29"/>
      <c r="F129" s="44"/>
    </row>
    <row r="130" spans="2:6" x14ac:dyDescent="0.2">
      <c r="B130" s="58" t="s">
        <v>92</v>
      </c>
      <c r="C130" s="62">
        <v>-6502.53</v>
      </c>
      <c r="D130" s="62">
        <v>-6502.53</v>
      </c>
      <c r="E130" s="29"/>
      <c r="F130" s="44"/>
    </row>
    <row r="131" spans="2:6" x14ac:dyDescent="0.2">
      <c r="B131" s="58" t="s">
        <v>93</v>
      </c>
      <c r="C131" s="62">
        <v>-4024.99</v>
      </c>
      <c r="D131" s="62">
        <v>-4024.99</v>
      </c>
      <c r="E131" s="29"/>
      <c r="F131" s="44"/>
    </row>
    <row r="132" spans="2:6" x14ac:dyDescent="0.2">
      <c r="B132" s="58" t="s">
        <v>94</v>
      </c>
      <c r="C132" s="62">
        <v>-1584191.91</v>
      </c>
      <c r="D132" s="62">
        <v>-1584191.91</v>
      </c>
      <c r="E132" s="29"/>
      <c r="F132" s="44"/>
    </row>
    <row r="133" spans="2:6" x14ac:dyDescent="0.2">
      <c r="B133" s="58" t="s">
        <v>95</v>
      </c>
      <c r="C133" s="62">
        <v>-326803.20000000001</v>
      </c>
      <c r="D133" s="62">
        <v>-326803.20000000001</v>
      </c>
      <c r="E133" s="29"/>
      <c r="F133" s="44"/>
    </row>
    <row r="134" spans="2:6" x14ac:dyDescent="0.2">
      <c r="B134" s="58" t="s">
        <v>96</v>
      </c>
      <c r="C134" s="62">
        <v>-191825.35</v>
      </c>
      <c r="D134" s="62">
        <v>-191825.35</v>
      </c>
      <c r="E134" s="29"/>
      <c r="F134" s="44"/>
    </row>
    <row r="135" spans="2:6" x14ac:dyDescent="0.2">
      <c r="B135" s="58" t="s">
        <v>97</v>
      </c>
      <c r="C135" s="62">
        <v>-1804030.84</v>
      </c>
      <c r="D135" s="62">
        <v>-1804030.84</v>
      </c>
      <c r="E135" s="29"/>
      <c r="F135" s="44"/>
    </row>
    <row r="136" spans="2:6" x14ac:dyDescent="0.2">
      <c r="B136" s="58" t="s">
        <v>98</v>
      </c>
      <c r="C136" s="62">
        <v>-2344764.1</v>
      </c>
      <c r="D136" s="62">
        <v>-2344764.1</v>
      </c>
      <c r="E136" s="29"/>
      <c r="F136" s="44"/>
    </row>
    <row r="137" spans="2:6" x14ac:dyDescent="0.2">
      <c r="B137" s="58" t="s">
        <v>99</v>
      </c>
      <c r="C137" s="62">
        <v>-523978.03</v>
      </c>
      <c r="D137" s="62">
        <v>-523978.03</v>
      </c>
      <c r="E137" s="29"/>
      <c r="F137" s="44"/>
    </row>
    <row r="138" spans="2:6" x14ac:dyDescent="0.2">
      <c r="B138" s="58" t="s">
        <v>100</v>
      </c>
      <c r="C138" s="62">
        <v>-892491.19</v>
      </c>
      <c r="D138" s="62">
        <v>-892491.19</v>
      </c>
      <c r="E138" s="29"/>
      <c r="F138" s="44"/>
    </row>
    <row r="139" spans="2:6" x14ac:dyDescent="0.2">
      <c r="B139" s="58" t="s">
        <v>101</v>
      </c>
      <c r="C139" s="62">
        <v>-179978.23</v>
      </c>
      <c r="D139" s="62">
        <v>-179978.23</v>
      </c>
      <c r="E139" s="29"/>
      <c r="F139" s="44"/>
    </row>
    <row r="140" spans="2:6" x14ac:dyDescent="0.2">
      <c r="B140" s="58" t="s">
        <v>102</v>
      </c>
      <c r="C140" s="62">
        <v>-148432.72</v>
      </c>
      <c r="D140" s="62">
        <v>-148432.72</v>
      </c>
      <c r="E140" s="29"/>
      <c r="F140" s="44"/>
    </row>
    <row r="141" spans="2:6" x14ac:dyDescent="0.2">
      <c r="B141" s="63"/>
      <c r="C141" s="33"/>
      <c r="D141" s="33"/>
      <c r="E141" s="33"/>
      <c r="F141" s="48">
        <v>0</v>
      </c>
    </row>
    <row r="142" spans="2:6" ht="18" customHeight="1" x14ac:dyDescent="0.2">
      <c r="C142" s="38">
        <f>C90+C96+C124</f>
        <v>102384152.73</v>
      </c>
      <c r="D142" s="38">
        <f>D90+D96+D124</f>
        <v>107670219.27</v>
      </c>
      <c r="E142" s="38">
        <f>E90+E96+E124</f>
        <v>5286066.5400000047</v>
      </c>
      <c r="F142" s="64"/>
    </row>
    <row r="145" spans="2:6" ht="21.75" customHeight="1" x14ac:dyDescent="0.2">
      <c r="B145" s="24" t="s">
        <v>103</v>
      </c>
      <c r="C145" s="25" t="s">
        <v>50</v>
      </c>
      <c r="D145" s="25" t="s">
        <v>51</v>
      </c>
      <c r="E145" s="25" t="s">
        <v>52</v>
      </c>
      <c r="F145" s="25" t="s">
        <v>53</v>
      </c>
    </row>
    <row r="146" spans="2:6" x14ac:dyDescent="0.2">
      <c r="B146" s="55" t="s">
        <v>104</v>
      </c>
      <c r="C146" s="27"/>
      <c r="D146" s="27"/>
      <c r="E146" s="27"/>
      <c r="F146" s="57"/>
    </row>
    <row r="147" spans="2:6" x14ac:dyDescent="0.2">
      <c r="B147" s="60"/>
      <c r="C147" s="29"/>
      <c r="D147" s="29"/>
      <c r="E147" s="29"/>
      <c r="F147" s="44"/>
    </row>
    <row r="148" spans="2:6" x14ac:dyDescent="0.2">
      <c r="B148" s="60" t="s">
        <v>105</v>
      </c>
      <c r="C148" s="61">
        <f>SUM(C149:C150)</f>
        <v>19089.840000000004</v>
      </c>
      <c r="D148" s="61">
        <f t="shared" ref="D148:E148" si="3">SUM(D149:D150)</f>
        <v>9948.36</v>
      </c>
      <c r="E148" s="61">
        <f t="shared" si="3"/>
        <v>-9141.48</v>
      </c>
      <c r="F148" s="44"/>
    </row>
    <row r="149" spans="2:6" x14ac:dyDescent="0.2">
      <c r="B149" s="65" t="s">
        <v>106</v>
      </c>
      <c r="C149" s="59">
        <v>71035.05</v>
      </c>
      <c r="D149" s="59">
        <v>71035.05</v>
      </c>
      <c r="E149" s="59">
        <v>0</v>
      </c>
      <c r="F149" s="44"/>
    </row>
    <row r="150" spans="2:6" x14ac:dyDescent="0.2">
      <c r="B150" s="65" t="s">
        <v>107</v>
      </c>
      <c r="C150" s="59">
        <v>-51945.21</v>
      </c>
      <c r="D150" s="59">
        <v>-61086.69</v>
      </c>
      <c r="E150" s="59">
        <v>-9141.48</v>
      </c>
      <c r="F150" s="44"/>
    </row>
    <row r="151" spans="2:6" x14ac:dyDescent="0.2">
      <c r="B151" s="60"/>
      <c r="C151" s="29"/>
      <c r="D151" s="29"/>
      <c r="E151" s="29"/>
      <c r="F151" s="44"/>
    </row>
    <row r="152" spans="2:6" x14ac:dyDescent="0.2">
      <c r="B152" s="63"/>
      <c r="C152" s="33"/>
      <c r="D152" s="33"/>
      <c r="E152" s="33"/>
      <c r="F152" s="48"/>
    </row>
    <row r="153" spans="2:6" ht="16.5" customHeight="1" x14ac:dyDescent="0.2">
      <c r="C153" s="38">
        <f>C148</f>
        <v>19089.840000000004</v>
      </c>
      <c r="D153" s="38">
        <f>D148</f>
        <v>9948.36</v>
      </c>
      <c r="E153" s="38">
        <f>E148</f>
        <v>-9141.48</v>
      </c>
      <c r="F153" s="64"/>
    </row>
    <row r="156" spans="2:6" ht="27" customHeight="1" x14ac:dyDescent="0.2">
      <c r="B156" s="24" t="s">
        <v>108</v>
      </c>
      <c r="C156" s="25" t="s">
        <v>9</v>
      </c>
    </row>
    <row r="157" spans="2:6" x14ac:dyDescent="0.2">
      <c r="B157" s="26" t="s">
        <v>109</v>
      </c>
      <c r="C157" s="27"/>
    </row>
    <row r="158" spans="2:6" x14ac:dyDescent="0.2">
      <c r="B158" s="28"/>
      <c r="C158" s="29"/>
    </row>
    <row r="159" spans="2:6" x14ac:dyDescent="0.2">
      <c r="B159" s="31"/>
      <c r="C159" s="33"/>
    </row>
    <row r="160" spans="2:6" ht="15" customHeight="1" x14ac:dyDescent="0.2">
      <c r="C160" s="25">
        <f>SUM(C158:C159)</f>
        <v>0</v>
      </c>
    </row>
    <row r="161" spans="2:6" x14ac:dyDescent="0.2">
      <c r="B161" s="5"/>
    </row>
    <row r="163" spans="2:6" ht="22.5" customHeight="1" x14ac:dyDescent="0.2">
      <c r="B163" s="66" t="s">
        <v>110</v>
      </c>
      <c r="C163" s="67" t="s">
        <v>9</v>
      </c>
      <c r="D163" s="68" t="s">
        <v>111</v>
      </c>
    </row>
    <row r="164" spans="2:6" x14ac:dyDescent="0.2">
      <c r="B164" s="69"/>
      <c r="C164" s="70"/>
      <c r="D164" s="71"/>
    </row>
    <row r="165" spans="2:6" x14ac:dyDescent="0.2">
      <c r="B165" s="72"/>
      <c r="C165" s="73"/>
      <c r="D165" s="74"/>
    </row>
    <row r="166" spans="2:6" x14ac:dyDescent="0.2">
      <c r="B166" s="75"/>
      <c r="C166" s="76"/>
      <c r="D166" s="76"/>
    </row>
    <row r="167" spans="2:6" x14ac:dyDescent="0.2">
      <c r="B167" s="75"/>
      <c r="C167" s="76"/>
      <c r="D167" s="76"/>
    </row>
    <row r="168" spans="2:6" x14ac:dyDescent="0.2">
      <c r="B168" s="77"/>
      <c r="C168" s="78"/>
      <c r="D168" s="78"/>
    </row>
    <row r="169" spans="2:6" ht="14.25" customHeight="1" x14ac:dyDescent="0.2">
      <c r="C169" s="25">
        <f t="shared" ref="C169" si="4">SUM(C167:C168)</f>
        <v>0</v>
      </c>
      <c r="D169" s="25"/>
    </row>
    <row r="173" spans="2:6" x14ac:dyDescent="0.2">
      <c r="B173" s="18" t="s">
        <v>112</v>
      </c>
    </row>
    <row r="175" spans="2:6" ht="20.25" customHeight="1" x14ac:dyDescent="0.2">
      <c r="B175" s="79" t="s">
        <v>113</v>
      </c>
      <c r="C175" s="67" t="s">
        <v>9</v>
      </c>
      <c r="D175" s="25" t="s">
        <v>23</v>
      </c>
      <c r="E175" s="25" t="s">
        <v>24</v>
      </c>
      <c r="F175" s="25" t="s">
        <v>25</v>
      </c>
    </row>
    <row r="176" spans="2:6" x14ac:dyDescent="0.2">
      <c r="B176" s="55" t="s">
        <v>114</v>
      </c>
      <c r="C176" s="56">
        <f>SUM(C177:C187)</f>
        <v>847041.45</v>
      </c>
      <c r="D176" s="57"/>
      <c r="E176" s="27"/>
      <c r="F176" s="27"/>
    </row>
    <row r="177" spans="2:6" x14ac:dyDescent="0.2">
      <c r="B177" s="80" t="s">
        <v>115</v>
      </c>
      <c r="C177" s="81">
        <v>405162.67</v>
      </c>
      <c r="D177" s="44"/>
      <c r="E177" s="29"/>
      <c r="F177" s="29"/>
    </row>
    <row r="178" spans="2:6" x14ac:dyDescent="0.2">
      <c r="B178" s="58" t="s">
        <v>116</v>
      </c>
      <c r="C178" s="81">
        <v>5870.73</v>
      </c>
      <c r="D178" s="44"/>
      <c r="E178" s="29"/>
      <c r="F178" s="29"/>
    </row>
    <row r="179" spans="2:6" x14ac:dyDescent="0.2">
      <c r="B179" s="58" t="s">
        <v>117</v>
      </c>
      <c r="C179" s="81">
        <v>53552</v>
      </c>
      <c r="D179" s="44"/>
      <c r="E179" s="29"/>
      <c r="F179" s="29"/>
    </row>
    <row r="180" spans="2:6" x14ac:dyDescent="0.2">
      <c r="B180" s="58" t="s">
        <v>118</v>
      </c>
      <c r="C180" s="81">
        <v>14530.84</v>
      </c>
      <c r="D180" s="44"/>
      <c r="E180" s="29"/>
      <c r="F180" s="29"/>
    </row>
    <row r="181" spans="2:6" x14ac:dyDescent="0.2">
      <c r="B181" s="58" t="s">
        <v>119</v>
      </c>
      <c r="C181" s="81">
        <v>17826.78</v>
      </c>
      <c r="D181" s="44"/>
      <c r="E181" s="29"/>
      <c r="F181" s="29"/>
    </row>
    <row r="182" spans="2:6" x14ac:dyDescent="0.2">
      <c r="B182" s="58" t="s">
        <v>120</v>
      </c>
      <c r="C182" s="81">
        <v>45083.43</v>
      </c>
      <c r="D182" s="44"/>
      <c r="E182" s="29"/>
      <c r="F182" s="29"/>
    </row>
    <row r="183" spans="2:6" x14ac:dyDescent="0.2">
      <c r="B183" s="58" t="s">
        <v>121</v>
      </c>
      <c r="C183" s="81">
        <v>10594.03</v>
      </c>
      <c r="D183" s="44"/>
      <c r="E183" s="29"/>
      <c r="F183" s="29"/>
    </row>
    <row r="184" spans="2:6" x14ac:dyDescent="0.2">
      <c r="B184" s="58" t="s">
        <v>122</v>
      </c>
      <c r="C184" s="81">
        <v>18960.189999999999</v>
      </c>
      <c r="D184" s="44"/>
      <c r="E184" s="29"/>
      <c r="F184" s="29"/>
    </row>
    <row r="185" spans="2:6" x14ac:dyDescent="0.2">
      <c r="B185" s="58" t="s">
        <v>123</v>
      </c>
      <c r="C185" s="81">
        <v>4845</v>
      </c>
      <c r="D185" s="44"/>
      <c r="E185" s="29"/>
      <c r="F185" s="29"/>
    </row>
    <row r="186" spans="2:6" x14ac:dyDescent="0.2">
      <c r="B186" s="58" t="s">
        <v>124</v>
      </c>
      <c r="C186" s="81">
        <v>269725.81</v>
      </c>
      <c r="D186" s="44"/>
      <c r="E186" s="29"/>
      <c r="F186" s="29"/>
    </row>
    <row r="187" spans="2:6" x14ac:dyDescent="0.2">
      <c r="B187" s="58" t="s">
        <v>125</v>
      </c>
      <c r="C187" s="81">
        <v>889.97</v>
      </c>
      <c r="D187" s="44"/>
      <c r="E187" s="29"/>
      <c r="F187" s="29"/>
    </row>
    <row r="188" spans="2:6" x14ac:dyDescent="0.2">
      <c r="B188" s="58" t="s">
        <v>126</v>
      </c>
      <c r="C188" s="61"/>
      <c r="D188" s="44"/>
      <c r="E188" s="29"/>
      <c r="F188" s="29"/>
    </row>
    <row r="189" spans="2:6" x14ac:dyDescent="0.2">
      <c r="B189" s="60"/>
      <c r="C189" s="82" t="s">
        <v>127</v>
      </c>
      <c r="D189" s="44"/>
      <c r="E189" s="29"/>
      <c r="F189" s="29"/>
    </row>
    <row r="190" spans="2:6" x14ac:dyDescent="0.2">
      <c r="B190" s="60" t="s">
        <v>128</v>
      </c>
      <c r="C190" s="29"/>
      <c r="D190" s="44"/>
      <c r="E190" s="29"/>
      <c r="F190" s="29"/>
    </row>
    <row r="191" spans="2:6" x14ac:dyDescent="0.2">
      <c r="B191" s="83"/>
      <c r="C191" s="33"/>
      <c r="D191" s="48"/>
      <c r="E191" s="33"/>
      <c r="F191" s="33"/>
    </row>
    <row r="192" spans="2:6" ht="16.5" customHeight="1" x14ac:dyDescent="0.2">
      <c r="C192" s="38">
        <f>C176</f>
        <v>847041.45</v>
      </c>
      <c r="D192" s="25">
        <f t="shared" ref="D192:F192" si="5">SUM(D190:D191)</f>
        <v>0</v>
      </c>
      <c r="E192" s="25">
        <f t="shared" si="5"/>
        <v>0</v>
      </c>
      <c r="F192" s="25">
        <f t="shared" si="5"/>
        <v>0</v>
      </c>
    </row>
    <row r="196" spans="2:5" ht="20.25" customHeight="1" x14ac:dyDescent="0.2">
      <c r="B196" s="66" t="s">
        <v>129</v>
      </c>
      <c r="C196" s="67" t="s">
        <v>9</v>
      </c>
      <c r="D196" s="25" t="s">
        <v>130</v>
      </c>
      <c r="E196" s="25" t="s">
        <v>111</v>
      </c>
    </row>
    <row r="197" spans="2:5" x14ac:dyDescent="0.2">
      <c r="B197" s="55" t="s">
        <v>131</v>
      </c>
      <c r="C197" s="84"/>
      <c r="D197" s="85"/>
      <c r="E197" s="86"/>
    </row>
    <row r="198" spans="2:5" x14ac:dyDescent="0.2">
      <c r="B198" s="87"/>
      <c r="C198" s="88"/>
      <c r="D198" s="89"/>
      <c r="E198" s="90"/>
    </row>
    <row r="199" spans="2:5" x14ac:dyDescent="0.2">
      <c r="B199" s="91"/>
      <c r="C199" s="92"/>
      <c r="D199" s="93"/>
      <c r="E199" s="94"/>
    </row>
    <row r="200" spans="2:5" ht="16.5" customHeight="1" x14ac:dyDescent="0.2">
      <c r="C200" s="25">
        <f>SUM(C198:C199)</f>
        <v>0</v>
      </c>
      <c r="D200" s="95"/>
      <c r="E200" s="96"/>
    </row>
    <row r="203" spans="2:5" ht="27.75" customHeight="1" x14ac:dyDescent="0.2">
      <c r="B203" s="66" t="s">
        <v>132</v>
      </c>
      <c r="C203" s="67" t="s">
        <v>9</v>
      </c>
      <c r="D203" s="25" t="s">
        <v>130</v>
      </c>
      <c r="E203" s="25" t="s">
        <v>111</v>
      </c>
    </row>
    <row r="204" spans="2:5" x14ac:dyDescent="0.2">
      <c r="B204" s="55" t="s">
        <v>133</v>
      </c>
      <c r="C204" s="84"/>
      <c r="D204" s="85"/>
      <c r="E204" s="86"/>
    </row>
    <row r="205" spans="2:5" x14ac:dyDescent="0.2">
      <c r="B205" s="87"/>
      <c r="C205" s="88"/>
      <c r="D205" s="89"/>
      <c r="E205" s="90"/>
    </row>
    <row r="206" spans="2:5" x14ac:dyDescent="0.2">
      <c r="B206" s="91"/>
      <c r="C206" s="92"/>
      <c r="D206" s="93"/>
      <c r="E206" s="94"/>
    </row>
    <row r="207" spans="2:5" ht="15" customHeight="1" x14ac:dyDescent="0.2">
      <c r="C207" s="25">
        <f>SUM(C205:C206)</f>
        <v>0</v>
      </c>
      <c r="D207" s="95"/>
      <c r="E207" s="96"/>
    </row>
    <row r="208" spans="2:5" x14ac:dyDescent="0.2">
      <c r="B208" s="5"/>
    </row>
    <row r="210" spans="2:5" ht="24" customHeight="1" x14ac:dyDescent="0.2">
      <c r="B210" s="66" t="s">
        <v>134</v>
      </c>
      <c r="C210" s="67" t="s">
        <v>9</v>
      </c>
      <c r="D210" s="25" t="s">
        <v>130</v>
      </c>
      <c r="E210" s="25" t="s">
        <v>111</v>
      </c>
    </row>
    <row r="211" spans="2:5" x14ac:dyDescent="0.2">
      <c r="B211" s="55" t="s">
        <v>135</v>
      </c>
      <c r="C211" s="84"/>
      <c r="D211" s="85"/>
      <c r="E211" s="86"/>
    </row>
    <row r="212" spans="2:5" x14ac:dyDescent="0.2">
      <c r="B212" s="87"/>
      <c r="C212" s="88"/>
      <c r="D212" s="89"/>
      <c r="E212" s="90"/>
    </row>
    <row r="213" spans="2:5" x14ac:dyDescent="0.2">
      <c r="B213" s="91"/>
      <c r="C213" s="92"/>
      <c r="D213" s="93"/>
      <c r="E213" s="94"/>
    </row>
    <row r="214" spans="2:5" ht="16.5" customHeight="1" x14ac:dyDescent="0.2">
      <c r="C214" s="25">
        <f>SUM(C212:C213)</f>
        <v>0</v>
      </c>
      <c r="D214" s="95"/>
      <c r="E214" s="96"/>
    </row>
    <row r="217" spans="2:5" ht="24" customHeight="1" x14ac:dyDescent="0.2">
      <c r="B217" s="66" t="s">
        <v>136</v>
      </c>
      <c r="C217" s="67" t="s">
        <v>9</v>
      </c>
      <c r="D217" s="97" t="s">
        <v>130</v>
      </c>
      <c r="E217" s="97" t="s">
        <v>41</v>
      </c>
    </row>
    <row r="218" spans="2:5" x14ac:dyDescent="0.2">
      <c r="B218" s="55" t="s">
        <v>137</v>
      </c>
      <c r="C218" s="56">
        <f>C219</f>
        <v>33770</v>
      </c>
      <c r="D218" s="27">
        <v>0</v>
      </c>
      <c r="E218" s="27">
        <v>0</v>
      </c>
    </row>
    <row r="219" spans="2:5" x14ac:dyDescent="0.2">
      <c r="B219" s="98" t="s">
        <v>138</v>
      </c>
      <c r="C219" s="30">
        <v>33770</v>
      </c>
      <c r="D219" s="29">
        <v>0</v>
      </c>
      <c r="E219" s="29">
        <v>0</v>
      </c>
    </row>
    <row r="220" spans="2:5" x14ac:dyDescent="0.2">
      <c r="B220" s="31"/>
      <c r="C220" s="99"/>
      <c r="D220" s="100">
        <v>0</v>
      </c>
      <c r="E220" s="100">
        <v>0</v>
      </c>
    </row>
    <row r="221" spans="2:5" ht="18.75" customHeight="1" x14ac:dyDescent="0.2">
      <c r="C221" s="34">
        <f>C218</f>
        <v>33770</v>
      </c>
      <c r="D221" s="95"/>
      <c r="E221" s="96"/>
    </row>
    <row r="225" spans="2:5" x14ac:dyDescent="0.2">
      <c r="B225" s="18" t="s">
        <v>139</v>
      </c>
    </row>
    <row r="226" spans="2:5" x14ac:dyDescent="0.2">
      <c r="B226" s="18"/>
    </row>
    <row r="227" spans="2:5" x14ac:dyDescent="0.2">
      <c r="B227" s="18" t="s">
        <v>140</v>
      </c>
    </row>
    <row r="229" spans="2:5" ht="24" customHeight="1" x14ac:dyDescent="0.2">
      <c r="B229" s="79" t="s">
        <v>141</v>
      </c>
      <c r="C229" s="67" t="s">
        <v>9</v>
      </c>
      <c r="D229" s="25" t="s">
        <v>142</v>
      </c>
      <c r="E229" s="25" t="s">
        <v>41</v>
      </c>
    </row>
    <row r="230" spans="2:5" x14ac:dyDescent="0.2">
      <c r="B230" s="58" t="s">
        <v>143</v>
      </c>
      <c r="C230" s="101">
        <v>5000</v>
      </c>
      <c r="D230" s="44"/>
      <c r="E230" s="29"/>
    </row>
    <row r="231" spans="2:5" x14ac:dyDescent="0.2">
      <c r="B231" s="58" t="s">
        <v>144</v>
      </c>
      <c r="C231" s="62">
        <v>5000</v>
      </c>
      <c r="D231" s="44"/>
      <c r="E231" s="29"/>
    </row>
    <row r="232" spans="2:5" x14ac:dyDescent="0.2">
      <c r="B232" s="58" t="s">
        <v>145</v>
      </c>
      <c r="C232" s="62">
        <v>141750</v>
      </c>
      <c r="D232" s="44"/>
      <c r="E232" s="29"/>
    </row>
    <row r="233" spans="2:5" x14ac:dyDescent="0.2">
      <c r="B233" s="58" t="s">
        <v>146</v>
      </c>
      <c r="C233" s="62">
        <v>2040</v>
      </c>
      <c r="D233" s="44"/>
      <c r="E233" s="29"/>
    </row>
    <row r="234" spans="2:5" x14ac:dyDescent="0.2">
      <c r="B234" s="58" t="s">
        <v>147</v>
      </c>
      <c r="C234" s="62">
        <v>455002</v>
      </c>
      <c r="D234" s="44"/>
      <c r="E234" s="29"/>
    </row>
    <row r="235" spans="2:5" x14ac:dyDescent="0.2">
      <c r="B235" s="58" t="s">
        <v>148</v>
      </c>
      <c r="C235" s="62">
        <v>32900</v>
      </c>
      <c r="D235" s="44"/>
      <c r="E235" s="29"/>
    </row>
    <row r="236" spans="2:5" x14ac:dyDescent="0.2">
      <c r="B236" s="58" t="s">
        <v>149</v>
      </c>
      <c r="C236" s="62">
        <v>293023.5</v>
      </c>
      <c r="D236" s="44"/>
      <c r="E236" s="29"/>
    </row>
    <row r="237" spans="2:5" x14ac:dyDescent="0.2">
      <c r="B237" s="58" t="s">
        <v>150</v>
      </c>
      <c r="C237" s="62">
        <v>924715.5</v>
      </c>
      <c r="D237" s="44"/>
      <c r="E237" s="29"/>
    </row>
    <row r="238" spans="2:5" x14ac:dyDescent="0.2">
      <c r="B238" s="58" t="s">
        <v>151</v>
      </c>
      <c r="C238" s="62">
        <v>929715.5</v>
      </c>
      <c r="D238" s="44"/>
      <c r="E238" s="29"/>
    </row>
    <row r="239" spans="2:5" x14ac:dyDescent="0.2">
      <c r="B239" s="80" t="s">
        <v>152</v>
      </c>
      <c r="C239" s="62">
        <v>4445</v>
      </c>
      <c r="D239" s="44"/>
      <c r="E239" s="29"/>
    </row>
    <row r="240" spans="2:5" x14ac:dyDescent="0.2">
      <c r="B240" s="80" t="s">
        <v>153</v>
      </c>
      <c r="C240" s="62">
        <v>4445</v>
      </c>
      <c r="D240" s="44"/>
      <c r="E240" s="29"/>
    </row>
    <row r="241" spans="2:5" x14ac:dyDescent="0.2">
      <c r="B241" s="80" t="s">
        <v>154</v>
      </c>
      <c r="C241" s="62">
        <v>4445</v>
      </c>
      <c r="D241" s="44"/>
      <c r="E241" s="29"/>
    </row>
    <row r="242" spans="2:5" x14ac:dyDescent="0.2">
      <c r="B242" s="60" t="s">
        <v>155</v>
      </c>
      <c r="C242" s="61">
        <v>934160.5</v>
      </c>
      <c r="D242" s="44"/>
      <c r="E242" s="29"/>
    </row>
    <row r="243" spans="2:5" x14ac:dyDescent="0.2">
      <c r="B243" s="58" t="s">
        <v>156</v>
      </c>
      <c r="C243" s="62">
        <v>4971417.43</v>
      </c>
      <c r="D243" s="44"/>
      <c r="E243" s="29"/>
    </row>
    <row r="244" spans="2:5" x14ac:dyDescent="0.2">
      <c r="B244" s="58" t="s">
        <v>157</v>
      </c>
      <c r="C244" s="62">
        <v>251128.36</v>
      </c>
      <c r="D244" s="44"/>
      <c r="E244" s="29"/>
    </row>
    <row r="245" spans="2:5" x14ac:dyDescent="0.2">
      <c r="B245" s="58" t="s">
        <v>158</v>
      </c>
      <c r="C245" s="62">
        <v>424625.21</v>
      </c>
      <c r="D245" s="44"/>
      <c r="E245" s="29"/>
    </row>
    <row r="246" spans="2:5" x14ac:dyDescent="0.2">
      <c r="B246" s="58" t="s">
        <v>159</v>
      </c>
      <c r="C246" s="62">
        <v>5647171</v>
      </c>
      <c r="D246" s="44"/>
      <c r="E246" s="29"/>
    </row>
    <row r="247" spans="2:5" x14ac:dyDescent="0.2">
      <c r="B247" s="58" t="s">
        <v>160</v>
      </c>
      <c r="C247" s="62">
        <v>5647171</v>
      </c>
      <c r="D247" s="44"/>
      <c r="E247" s="29"/>
    </row>
    <row r="248" spans="2:5" x14ac:dyDescent="0.2">
      <c r="B248" s="58" t="s">
        <v>161</v>
      </c>
      <c r="C248" s="62">
        <v>4319217.3600000003</v>
      </c>
      <c r="D248" s="44"/>
      <c r="E248" s="29"/>
    </row>
    <row r="249" spans="2:5" x14ac:dyDescent="0.2">
      <c r="B249" s="58" t="s">
        <v>162</v>
      </c>
      <c r="C249" s="62">
        <v>513254.12</v>
      </c>
      <c r="D249" s="44"/>
      <c r="E249" s="29"/>
    </row>
    <row r="250" spans="2:5" x14ac:dyDescent="0.2">
      <c r="B250" s="58" t="s">
        <v>163</v>
      </c>
      <c r="C250" s="62">
        <v>2172864.14</v>
      </c>
      <c r="D250" s="44"/>
      <c r="E250" s="29"/>
    </row>
    <row r="251" spans="2:5" x14ac:dyDescent="0.2">
      <c r="B251" s="58" t="s">
        <v>164</v>
      </c>
      <c r="C251" s="62">
        <v>7005335.6200000001</v>
      </c>
      <c r="D251" s="44"/>
      <c r="E251" s="29"/>
    </row>
    <row r="252" spans="2:5" x14ac:dyDescent="0.2">
      <c r="B252" s="58" t="s">
        <v>165</v>
      </c>
      <c r="C252" s="62">
        <v>7005335.6200000001</v>
      </c>
      <c r="D252" s="44"/>
      <c r="E252" s="29"/>
    </row>
    <row r="253" spans="2:5" x14ac:dyDescent="0.2">
      <c r="B253" s="58" t="s">
        <v>166</v>
      </c>
      <c r="C253" s="61">
        <v>12652506.619999999</v>
      </c>
      <c r="D253" s="44"/>
      <c r="E253" s="29"/>
    </row>
    <row r="254" spans="2:5" x14ac:dyDescent="0.2">
      <c r="B254" s="83"/>
      <c r="C254" s="32"/>
      <c r="D254" s="48"/>
      <c r="E254" s="33"/>
    </row>
    <row r="255" spans="2:5" ht="15.75" customHeight="1" x14ac:dyDescent="0.2">
      <c r="C255" s="34">
        <v>13586667.119999999</v>
      </c>
      <c r="D255" s="95"/>
      <c r="E255" s="96"/>
    </row>
    <row r="258" spans="2:5" ht="24.75" customHeight="1" x14ac:dyDescent="0.2">
      <c r="B258" s="79" t="s">
        <v>167</v>
      </c>
      <c r="C258" s="102" t="s">
        <v>9</v>
      </c>
      <c r="D258" s="25" t="s">
        <v>142</v>
      </c>
      <c r="E258" s="25" t="s">
        <v>41</v>
      </c>
    </row>
    <row r="259" spans="2:5" ht="25.5" x14ac:dyDescent="0.2">
      <c r="B259" s="103" t="s">
        <v>168</v>
      </c>
      <c r="C259" s="104">
        <f>C260+C263</f>
        <v>35792.340000000004</v>
      </c>
      <c r="D259" s="27"/>
      <c r="E259" s="27"/>
    </row>
    <row r="260" spans="2:5" x14ac:dyDescent="0.2">
      <c r="B260" s="28" t="s">
        <v>169</v>
      </c>
      <c r="C260" s="61">
        <v>35790.980000000003</v>
      </c>
      <c r="D260" s="29"/>
      <c r="E260" s="29"/>
    </row>
    <row r="261" spans="2:5" x14ac:dyDescent="0.2">
      <c r="B261" s="105" t="s">
        <v>170</v>
      </c>
      <c r="C261" s="30">
        <v>35790.980000000003</v>
      </c>
      <c r="D261" s="29"/>
      <c r="E261" s="29"/>
    </row>
    <row r="262" spans="2:5" x14ac:dyDescent="0.2">
      <c r="B262" s="28"/>
      <c r="C262" s="30"/>
      <c r="D262" s="29"/>
      <c r="E262" s="29"/>
    </row>
    <row r="263" spans="2:5" x14ac:dyDescent="0.2">
      <c r="B263" s="28" t="s">
        <v>171</v>
      </c>
      <c r="C263" s="61">
        <v>1.36</v>
      </c>
      <c r="D263" s="29"/>
      <c r="E263" s="29"/>
    </row>
    <row r="264" spans="2:5" x14ac:dyDescent="0.2">
      <c r="B264" s="105" t="s">
        <v>172</v>
      </c>
      <c r="C264" s="30">
        <v>1.36</v>
      </c>
      <c r="D264" s="29"/>
      <c r="E264" s="29"/>
    </row>
    <row r="265" spans="2:5" x14ac:dyDescent="0.2">
      <c r="B265" s="31"/>
      <c r="C265" s="32"/>
      <c r="D265" s="33"/>
      <c r="E265" s="33"/>
    </row>
    <row r="266" spans="2:5" ht="16.5" customHeight="1" x14ac:dyDescent="0.2">
      <c r="C266" s="34">
        <f>C259</f>
        <v>35792.340000000004</v>
      </c>
      <c r="D266" s="95"/>
      <c r="E266" s="96"/>
    </row>
    <row r="270" spans="2:5" x14ac:dyDescent="0.2">
      <c r="B270" s="18" t="s">
        <v>173</v>
      </c>
    </row>
    <row r="272" spans="2:5" ht="26.25" customHeight="1" x14ac:dyDescent="0.2">
      <c r="B272" s="66" t="s">
        <v>174</v>
      </c>
      <c r="C272" s="67" t="s">
        <v>9</v>
      </c>
      <c r="D272" s="97" t="s">
        <v>175</v>
      </c>
      <c r="E272" s="25" t="s">
        <v>176</v>
      </c>
    </row>
    <row r="273" spans="2:5" x14ac:dyDescent="0.2">
      <c r="B273" s="26" t="s">
        <v>177</v>
      </c>
      <c r="C273" s="56">
        <f>SUM(C274:C324)</f>
        <v>9379644.3399999999</v>
      </c>
      <c r="D273" s="106">
        <f>SUM(D274:D324)</f>
        <v>99.999900000000011</v>
      </c>
      <c r="E273" s="57">
        <v>0</v>
      </c>
    </row>
    <row r="274" spans="2:5" x14ac:dyDescent="0.2">
      <c r="B274" s="107" t="s">
        <v>178</v>
      </c>
      <c r="C274" s="59">
        <v>4731372.1500000004</v>
      </c>
      <c r="D274" s="62">
        <v>50.442999999999998</v>
      </c>
      <c r="E274" s="44"/>
    </row>
    <row r="275" spans="2:5" x14ac:dyDescent="0.2">
      <c r="B275" s="107" t="s">
        <v>179</v>
      </c>
      <c r="C275" s="59">
        <v>251874.54</v>
      </c>
      <c r="D275" s="62">
        <v>2.6852999999999998</v>
      </c>
      <c r="E275" s="44"/>
    </row>
    <row r="276" spans="2:5" x14ac:dyDescent="0.2">
      <c r="B276" s="107" t="s">
        <v>180</v>
      </c>
      <c r="C276" s="59">
        <v>391444.6</v>
      </c>
      <c r="D276" s="62">
        <v>4.1733000000000002</v>
      </c>
      <c r="E276" s="44"/>
    </row>
    <row r="277" spans="2:5" x14ac:dyDescent="0.2">
      <c r="B277" s="107" t="s">
        <v>181</v>
      </c>
      <c r="C277" s="59">
        <v>625369.01</v>
      </c>
      <c r="D277" s="62">
        <v>6.6673</v>
      </c>
      <c r="E277" s="44"/>
    </row>
    <row r="278" spans="2:5" x14ac:dyDescent="0.2">
      <c r="B278" s="107" t="s">
        <v>182</v>
      </c>
      <c r="C278" s="59">
        <v>662507.71</v>
      </c>
      <c r="D278" s="62">
        <v>7.0632000000000001</v>
      </c>
      <c r="E278" s="44"/>
    </row>
    <row r="279" spans="2:5" x14ac:dyDescent="0.2">
      <c r="B279" s="108" t="s">
        <v>183</v>
      </c>
      <c r="C279" s="59">
        <v>189169.95</v>
      </c>
      <c r="D279" s="62">
        <v>2.0167999999999999</v>
      </c>
      <c r="E279" s="44"/>
    </row>
    <row r="280" spans="2:5" x14ac:dyDescent="0.2">
      <c r="B280" s="107" t="s">
        <v>184</v>
      </c>
      <c r="C280" s="59">
        <v>46512.93</v>
      </c>
      <c r="D280" s="62">
        <v>0.49590000000000001</v>
      </c>
      <c r="E280" s="44"/>
    </row>
    <row r="281" spans="2:5" x14ac:dyDescent="0.2">
      <c r="B281" s="107" t="s">
        <v>185</v>
      </c>
      <c r="C281" s="59">
        <v>378935.76</v>
      </c>
      <c r="D281" s="62">
        <v>4.04</v>
      </c>
      <c r="E281" s="44"/>
    </row>
    <row r="282" spans="2:5" x14ac:dyDescent="0.2">
      <c r="B282" s="107" t="s">
        <v>186</v>
      </c>
      <c r="C282" s="59">
        <v>119871</v>
      </c>
      <c r="D282" s="62">
        <v>1.278</v>
      </c>
      <c r="E282" s="44"/>
    </row>
    <row r="283" spans="2:5" x14ac:dyDescent="0.2">
      <c r="B283" s="108" t="s">
        <v>187</v>
      </c>
      <c r="C283" s="59">
        <v>19566.46</v>
      </c>
      <c r="D283" s="62">
        <v>0.20860000000000001</v>
      </c>
      <c r="E283" s="44"/>
    </row>
    <row r="284" spans="2:5" x14ac:dyDescent="0.2">
      <c r="B284" s="108" t="s">
        <v>188</v>
      </c>
      <c r="C284" s="59">
        <v>7701.66</v>
      </c>
      <c r="D284" s="62">
        <v>8.2100000000000006E-2</v>
      </c>
      <c r="E284" s="44"/>
    </row>
    <row r="285" spans="2:5" x14ac:dyDescent="0.2">
      <c r="B285" s="108" t="s">
        <v>189</v>
      </c>
      <c r="C285" s="59">
        <v>882</v>
      </c>
      <c r="D285" s="62">
        <v>9.4000000000000004E-3</v>
      </c>
      <c r="E285" s="44"/>
    </row>
    <row r="286" spans="2:5" x14ac:dyDescent="0.2">
      <c r="B286" s="108" t="s">
        <v>190</v>
      </c>
      <c r="C286" s="59">
        <v>224.7</v>
      </c>
      <c r="D286" s="62">
        <v>2.3999999999999998E-3</v>
      </c>
      <c r="E286" s="44"/>
    </row>
    <row r="287" spans="2:5" x14ac:dyDescent="0.2">
      <c r="B287" s="108" t="s">
        <v>191</v>
      </c>
      <c r="C287" s="59">
        <v>355069.64</v>
      </c>
      <c r="D287" s="62">
        <v>3.7854999999999999</v>
      </c>
      <c r="E287" s="44"/>
    </row>
    <row r="288" spans="2:5" x14ac:dyDescent="0.2">
      <c r="B288" s="108" t="s">
        <v>192</v>
      </c>
      <c r="C288" s="59">
        <v>5102.43</v>
      </c>
      <c r="D288" s="62">
        <v>5.4399999999999997E-2</v>
      </c>
      <c r="E288" s="44"/>
    </row>
    <row r="289" spans="2:5" x14ac:dyDescent="0.2">
      <c r="B289" s="108" t="s">
        <v>193</v>
      </c>
      <c r="C289" s="59">
        <v>236</v>
      </c>
      <c r="D289" s="62">
        <v>2.5000000000000001E-3</v>
      </c>
      <c r="E289" s="44"/>
    </row>
    <row r="290" spans="2:5" x14ac:dyDescent="0.2">
      <c r="B290" s="108" t="s">
        <v>194</v>
      </c>
      <c r="C290" s="59">
        <v>2132.5</v>
      </c>
      <c r="D290" s="62">
        <v>2.2700000000000001E-2</v>
      </c>
      <c r="E290" s="44"/>
    </row>
    <row r="291" spans="2:5" x14ac:dyDescent="0.2">
      <c r="B291" s="108" t="s">
        <v>195</v>
      </c>
      <c r="C291" s="59">
        <v>88628.73</v>
      </c>
      <c r="D291" s="62">
        <v>0.94489999999999996</v>
      </c>
      <c r="E291" s="44"/>
    </row>
    <row r="292" spans="2:5" x14ac:dyDescent="0.2">
      <c r="B292" s="108" t="s">
        <v>196</v>
      </c>
      <c r="C292" s="59">
        <v>13092</v>
      </c>
      <c r="D292" s="62">
        <v>0.1396</v>
      </c>
      <c r="E292" s="44"/>
    </row>
    <row r="293" spans="2:5" x14ac:dyDescent="0.2">
      <c r="B293" s="108" t="s">
        <v>197</v>
      </c>
      <c r="C293" s="59">
        <v>8102</v>
      </c>
      <c r="D293" s="62">
        <v>8.6400000000000005E-2</v>
      </c>
      <c r="E293" s="44"/>
    </row>
    <row r="294" spans="2:5" x14ac:dyDescent="0.2">
      <c r="B294" s="108" t="s">
        <v>198</v>
      </c>
      <c r="C294" s="59">
        <v>34534.980000000003</v>
      </c>
      <c r="D294" s="62">
        <v>0.36820000000000003</v>
      </c>
      <c r="E294" s="44"/>
    </row>
    <row r="295" spans="2:5" x14ac:dyDescent="0.2">
      <c r="B295" s="108" t="s">
        <v>199</v>
      </c>
      <c r="C295" s="59">
        <v>23385.599999999999</v>
      </c>
      <c r="D295" s="62">
        <v>0.24929999999999999</v>
      </c>
      <c r="E295" s="44"/>
    </row>
    <row r="296" spans="2:5" x14ac:dyDescent="0.2">
      <c r="B296" s="107" t="s">
        <v>200</v>
      </c>
      <c r="C296" s="59">
        <v>61694</v>
      </c>
      <c r="D296" s="62">
        <v>0.65769999999999995</v>
      </c>
      <c r="E296" s="44"/>
    </row>
    <row r="297" spans="2:5" x14ac:dyDescent="0.2">
      <c r="B297" s="107" t="s">
        <v>201</v>
      </c>
      <c r="C297" s="59">
        <v>33886.19</v>
      </c>
      <c r="D297" s="62">
        <v>0.36130000000000001</v>
      </c>
      <c r="E297" s="44"/>
    </row>
    <row r="298" spans="2:5" x14ac:dyDescent="0.2">
      <c r="B298" s="107" t="s">
        <v>202</v>
      </c>
      <c r="C298" s="59">
        <v>15566.82</v>
      </c>
      <c r="D298" s="62">
        <v>0.16600000000000001</v>
      </c>
      <c r="E298" s="44"/>
    </row>
    <row r="299" spans="2:5" x14ac:dyDescent="0.2">
      <c r="B299" s="107" t="s">
        <v>203</v>
      </c>
      <c r="C299" s="59">
        <v>54661.72</v>
      </c>
      <c r="D299" s="62">
        <v>0.58279999999999998</v>
      </c>
      <c r="E299" s="44"/>
    </row>
    <row r="300" spans="2:5" x14ac:dyDescent="0.2">
      <c r="B300" s="108" t="s">
        <v>204</v>
      </c>
      <c r="C300" s="59">
        <v>14150.02</v>
      </c>
      <c r="D300" s="62">
        <v>0.15090000000000001</v>
      </c>
      <c r="E300" s="44"/>
    </row>
    <row r="301" spans="2:5" x14ac:dyDescent="0.2">
      <c r="B301" s="108" t="s">
        <v>205</v>
      </c>
      <c r="C301" s="59">
        <v>927</v>
      </c>
      <c r="D301" s="62">
        <v>9.9000000000000008E-3</v>
      </c>
      <c r="E301" s="44"/>
    </row>
    <row r="302" spans="2:5" x14ac:dyDescent="0.2">
      <c r="B302" s="107" t="s">
        <v>206</v>
      </c>
      <c r="C302" s="59">
        <v>5800</v>
      </c>
      <c r="D302" s="62">
        <v>6.1800000000000001E-2</v>
      </c>
      <c r="E302" s="44"/>
    </row>
    <row r="303" spans="2:5" x14ac:dyDescent="0.2">
      <c r="B303" s="108" t="s">
        <v>207</v>
      </c>
      <c r="C303" s="59">
        <v>11292</v>
      </c>
      <c r="D303" s="62">
        <v>0.12039999999999999</v>
      </c>
      <c r="E303" s="44"/>
    </row>
    <row r="304" spans="2:5" x14ac:dyDescent="0.2">
      <c r="B304" s="108" t="s">
        <v>208</v>
      </c>
      <c r="C304" s="59">
        <v>94671.71</v>
      </c>
      <c r="D304" s="62">
        <v>1.0093000000000001</v>
      </c>
      <c r="E304" s="44"/>
    </row>
    <row r="305" spans="2:5" x14ac:dyDescent="0.2">
      <c r="B305" s="108" t="s">
        <v>209</v>
      </c>
      <c r="C305" s="59">
        <v>71707.520000000004</v>
      </c>
      <c r="D305" s="62">
        <v>0.76449999999999996</v>
      </c>
      <c r="E305" s="44"/>
    </row>
    <row r="306" spans="2:5" x14ac:dyDescent="0.2">
      <c r="B306" s="107" t="s">
        <v>210</v>
      </c>
      <c r="C306" s="59">
        <v>9141.48</v>
      </c>
      <c r="D306" s="62">
        <v>9.7500000000000003E-2</v>
      </c>
      <c r="E306" s="44"/>
    </row>
    <row r="307" spans="2:5" x14ac:dyDescent="0.2">
      <c r="B307" s="108" t="s">
        <v>211</v>
      </c>
      <c r="C307" s="59">
        <v>6343.68</v>
      </c>
      <c r="D307" s="62">
        <v>6.7599999999999993E-2</v>
      </c>
      <c r="E307" s="44"/>
    </row>
    <row r="308" spans="2:5" x14ac:dyDescent="0.2">
      <c r="B308" s="108" t="s">
        <v>212</v>
      </c>
      <c r="C308" s="59">
        <v>574361.24</v>
      </c>
      <c r="D308" s="62">
        <v>6.1234999999999999</v>
      </c>
      <c r="E308" s="44"/>
    </row>
    <row r="309" spans="2:5" x14ac:dyDescent="0.2">
      <c r="B309" s="108" t="s">
        <v>213</v>
      </c>
      <c r="C309" s="59">
        <v>643</v>
      </c>
      <c r="D309" s="62">
        <v>6.8999999999999999E-3</v>
      </c>
      <c r="E309" s="44"/>
    </row>
    <row r="310" spans="2:5" x14ac:dyDescent="0.2">
      <c r="B310" s="107" t="s">
        <v>214</v>
      </c>
      <c r="C310" s="59">
        <v>24843.85</v>
      </c>
      <c r="D310" s="62">
        <v>0.26490000000000002</v>
      </c>
      <c r="E310" s="44"/>
    </row>
    <row r="311" spans="2:5" x14ac:dyDescent="0.2">
      <c r="B311" s="107" t="s">
        <v>215</v>
      </c>
      <c r="C311" s="59">
        <v>2450</v>
      </c>
      <c r="D311" s="62">
        <v>2.6100000000000002E-2</v>
      </c>
      <c r="E311" s="44"/>
    </row>
    <row r="312" spans="2:5" x14ac:dyDescent="0.2">
      <c r="B312" s="107" t="s">
        <v>216</v>
      </c>
      <c r="C312" s="59">
        <v>708</v>
      </c>
      <c r="D312" s="62">
        <v>7.4999999999999997E-3</v>
      </c>
      <c r="E312" s="44"/>
    </row>
    <row r="313" spans="2:5" x14ac:dyDescent="0.2">
      <c r="B313" s="107" t="s">
        <v>217</v>
      </c>
      <c r="C313" s="59">
        <v>34120</v>
      </c>
      <c r="D313" s="62">
        <v>0.36380000000000001</v>
      </c>
      <c r="E313" s="44"/>
    </row>
    <row r="314" spans="2:5" x14ac:dyDescent="0.2">
      <c r="B314" s="107" t="s">
        <v>218</v>
      </c>
      <c r="C314" s="59">
        <v>10236.5</v>
      </c>
      <c r="D314" s="62">
        <v>0.1091</v>
      </c>
      <c r="E314" s="44"/>
    </row>
    <row r="315" spans="2:5" x14ac:dyDescent="0.2">
      <c r="B315" s="107" t="s">
        <v>219</v>
      </c>
      <c r="C315" s="59">
        <v>32607.98</v>
      </c>
      <c r="D315" s="62">
        <v>0.34760000000000002</v>
      </c>
      <c r="E315" s="44"/>
    </row>
    <row r="316" spans="2:5" x14ac:dyDescent="0.2">
      <c r="B316" s="108" t="s">
        <v>220</v>
      </c>
      <c r="C316" s="59">
        <v>259</v>
      </c>
      <c r="D316" s="62">
        <v>2.8E-3</v>
      </c>
      <c r="E316" s="44"/>
    </row>
    <row r="317" spans="2:5" x14ac:dyDescent="0.2">
      <c r="B317" s="107" t="s">
        <v>221</v>
      </c>
      <c r="C317" s="59">
        <v>52730.5</v>
      </c>
      <c r="D317" s="62">
        <v>0.56220000000000003</v>
      </c>
      <c r="E317" s="44"/>
    </row>
    <row r="318" spans="2:5" x14ac:dyDescent="0.2">
      <c r="B318" s="108" t="s">
        <v>222</v>
      </c>
      <c r="C318" s="59">
        <v>25584</v>
      </c>
      <c r="D318" s="62">
        <v>0.27279999999999999</v>
      </c>
      <c r="E318" s="44"/>
    </row>
    <row r="319" spans="2:5" x14ac:dyDescent="0.2">
      <c r="B319" s="108" t="s">
        <v>223</v>
      </c>
      <c r="C319" s="59">
        <v>4919.1000000000004</v>
      </c>
      <c r="D319" s="62">
        <v>5.2400000000000002E-2</v>
      </c>
      <c r="E319" s="44"/>
    </row>
    <row r="320" spans="2:5" x14ac:dyDescent="0.2">
      <c r="B320" s="107" t="s">
        <v>224</v>
      </c>
      <c r="C320" s="59">
        <v>27032.880000000001</v>
      </c>
      <c r="D320" s="62">
        <v>0.28820000000000001</v>
      </c>
      <c r="E320" s="44"/>
    </row>
    <row r="321" spans="2:7" x14ac:dyDescent="0.2">
      <c r="B321" s="107" t="s">
        <v>225</v>
      </c>
      <c r="C321" s="59">
        <v>440.8</v>
      </c>
      <c r="D321" s="62">
        <v>4.7000000000000002E-3</v>
      </c>
      <c r="E321" s="44"/>
    </row>
    <row r="322" spans="2:7" x14ac:dyDescent="0.2">
      <c r="B322" s="107" t="s">
        <v>226</v>
      </c>
      <c r="C322" s="59">
        <v>130904</v>
      </c>
      <c r="D322" s="62">
        <v>1.3956</v>
      </c>
      <c r="E322" s="44"/>
    </row>
    <row r="323" spans="2:7" x14ac:dyDescent="0.2">
      <c r="B323" s="108" t="s">
        <v>227</v>
      </c>
      <c r="C323" s="59">
        <v>14160</v>
      </c>
      <c r="D323" s="62">
        <v>0.151</v>
      </c>
      <c r="E323" s="44"/>
    </row>
    <row r="324" spans="2:7" x14ac:dyDescent="0.2">
      <c r="B324" s="109" t="s">
        <v>228</v>
      </c>
      <c r="C324" s="59">
        <v>108085</v>
      </c>
      <c r="D324" s="62">
        <v>1.1523000000000001</v>
      </c>
      <c r="E324" s="44"/>
    </row>
    <row r="325" spans="2:7" ht="15.75" customHeight="1" x14ac:dyDescent="0.2">
      <c r="C325" s="34">
        <f>C273</f>
        <v>9379644.3399999999</v>
      </c>
      <c r="D325" s="110">
        <f>D273</f>
        <v>99.999900000000011</v>
      </c>
      <c r="E325" s="25"/>
    </row>
    <row r="329" spans="2:7" x14ac:dyDescent="0.2">
      <c r="B329" s="18" t="s">
        <v>229</v>
      </c>
    </row>
    <row r="331" spans="2:7" ht="28.5" customHeight="1" x14ac:dyDescent="0.2">
      <c r="B331" s="66" t="s">
        <v>230</v>
      </c>
      <c r="C331" s="67" t="s">
        <v>50</v>
      </c>
      <c r="D331" s="97" t="s">
        <v>51</v>
      </c>
      <c r="E331" s="97" t="s">
        <v>231</v>
      </c>
      <c r="F331" s="111" t="s">
        <v>10</v>
      </c>
      <c r="G331" s="67" t="s">
        <v>130</v>
      </c>
    </row>
    <row r="332" spans="2:7" x14ac:dyDescent="0.2">
      <c r="B332" s="55" t="s">
        <v>232</v>
      </c>
      <c r="C332" s="112"/>
      <c r="D332" s="112"/>
      <c r="E332" s="112">
        <v>0</v>
      </c>
      <c r="F332" s="112">
        <v>0</v>
      </c>
      <c r="G332" s="113">
        <v>0</v>
      </c>
    </row>
    <row r="333" spans="2:7" x14ac:dyDescent="0.2">
      <c r="B333" s="108" t="s">
        <v>233</v>
      </c>
      <c r="C333" s="59">
        <v>-65191281.75</v>
      </c>
      <c r="D333" s="59">
        <v>-65191281.75</v>
      </c>
      <c r="E333" s="62">
        <v>0</v>
      </c>
      <c r="F333" s="30"/>
      <c r="G333" s="114"/>
    </row>
    <row r="334" spans="2:7" x14ac:dyDescent="0.2">
      <c r="B334" s="108" t="s">
        <v>234</v>
      </c>
      <c r="C334" s="59">
        <v>264982.55</v>
      </c>
      <c r="D334" s="59">
        <v>264982.55</v>
      </c>
      <c r="E334" s="62">
        <v>0</v>
      </c>
      <c r="F334" s="30"/>
      <c r="G334" s="114"/>
    </row>
    <row r="335" spans="2:7" x14ac:dyDescent="0.2">
      <c r="B335" s="108" t="s">
        <v>235</v>
      </c>
      <c r="C335" s="59">
        <v>-1478134.28</v>
      </c>
      <c r="D335" s="59">
        <v>-2770629.35</v>
      </c>
      <c r="E335" s="59">
        <v>-1292495.07</v>
      </c>
      <c r="F335" s="30"/>
      <c r="G335" s="114"/>
    </row>
    <row r="336" spans="2:7" x14ac:dyDescent="0.2">
      <c r="B336" s="108" t="s">
        <v>236</v>
      </c>
      <c r="C336" s="59">
        <v>0</v>
      </c>
      <c r="D336" s="59">
        <v>-9000000</v>
      </c>
      <c r="E336" s="59">
        <v>-9000000</v>
      </c>
      <c r="F336" s="30"/>
      <c r="G336" s="114"/>
    </row>
    <row r="337" spans="2:7" x14ac:dyDescent="0.2">
      <c r="B337" s="108" t="s">
        <v>237</v>
      </c>
      <c r="C337" s="59">
        <v>0</v>
      </c>
      <c r="D337" s="59">
        <v>-242933.9</v>
      </c>
      <c r="E337" s="59">
        <v>-242933.9</v>
      </c>
      <c r="F337" s="30"/>
      <c r="G337" s="114"/>
    </row>
    <row r="338" spans="2:7" x14ac:dyDescent="0.2">
      <c r="B338" s="108" t="s">
        <v>238</v>
      </c>
      <c r="C338" s="59">
        <v>-3889943.66</v>
      </c>
      <c r="D338" s="59">
        <v>-3632449.27</v>
      </c>
      <c r="E338" s="59">
        <v>257494.39</v>
      </c>
      <c r="F338" s="30"/>
      <c r="G338" s="114"/>
    </row>
    <row r="339" spans="2:7" x14ac:dyDescent="0.2">
      <c r="B339" s="108" t="s">
        <v>239</v>
      </c>
      <c r="C339" s="59">
        <v>-142902</v>
      </c>
      <c r="D339" s="59">
        <v>0</v>
      </c>
      <c r="E339" s="59">
        <v>142902</v>
      </c>
      <c r="F339" s="30"/>
      <c r="G339" s="114"/>
    </row>
    <row r="340" spans="2:7" x14ac:dyDescent="0.2">
      <c r="B340" s="108" t="s">
        <v>240</v>
      </c>
      <c r="C340" s="59">
        <v>-9000000</v>
      </c>
      <c r="D340" s="59">
        <v>0</v>
      </c>
      <c r="E340" s="59">
        <v>9000000</v>
      </c>
      <c r="F340" s="30"/>
      <c r="G340" s="114"/>
    </row>
    <row r="341" spans="2:7" x14ac:dyDescent="0.2">
      <c r="B341" s="108" t="s">
        <v>241</v>
      </c>
      <c r="C341" s="59">
        <v>-2499231.84</v>
      </c>
      <c r="D341" s="59">
        <v>-2499231.84</v>
      </c>
      <c r="E341" s="59">
        <v>0</v>
      </c>
      <c r="F341" s="30"/>
      <c r="G341" s="114"/>
    </row>
    <row r="342" spans="2:7" x14ac:dyDescent="0.2">
      <c r="B342" s="108" t="s">
        <v>242</v>
      </c>
      <c r="C342" s="59">
        <v>-542833.31000000006</v>
      </c>
      <c r="D342" s="59">
        <v>-542833.31000000006</v>
      </c>
      <c r="E342" s="59">
        <v>0</v>
      </c>
      <c r="F342" s="30"/>
      <c r="G342" s="114"/>
    </row>
    <row r="343" spans="2:7" x14ac:dyDescent="0.2">
      <c r="B343" s="108" t="s">
        <v>243</v>
      </c>
      <c r="C343" s="59">
        <v>0</v>
      </c>
      <c r="D343" s="59">
        <v>-3889943.66</v>
      </c>
      <c r="E343" s="59">
        <v>-3889943.66</v>
      </c>
      <c r="F343" s="30"/>
      <c r="G343" s="114"/>
    </row>
    <row r="344" spans="2:7" x14ac:dyDescent="0.2">
      <c r="B344" s="108" t="s">
        <v>244</v>
      </c>
      <c r="C344" s="59">
        <v>-5003844.5</v>
      </c>
      <c r="D344" s="59">
        <v>-5146746.5</v>
      </c>
      <c r="E344" s="59">
        <v>-142902</v>
      </c>
      <c r="F344" s="30"/>
      <c r="G344" s="114"/>
    </row>
    <row r="345" spans="2:7" x14ac:dyDescent="0.2">
      <c r="B345" s="108" t="s">
        <v>245</v>
      </c>
      <c r="C345" s="59">
        <v>-7500000</v>
      </c>
      <c r="D345" s="59">
        <v>-16500000</v>
      </c>
      <c r="E345" s="59">
        <v>-9000000</v>
      </c>
      <c r="F345" s="30"/>
      <c r="G345" s="114"/>
    </row>
    <row r="346" spans="2:7" x14ac:dyDescent="0.2">
      <c r="B346" s="108" t="s">
        <v>246</v>
      </c>
      <c r="C346" s="59">
        <v>-1073800</v>
      </c>
      <c r="D346" s="59">
        <v>-1073800</v>
      </c>
      <c r="E346" s="59">
        <v>0</v>
      </c>
      <c r="F346" s="30"/>
      <c r="G346" s="114"/>
    </row>
    <row r="347" spans="2:7" x14ac:dyDescent="0.2">
      <c r="B347" s="108" t="s">
        <v>247</v>
      </c>
      <c r="C347" s="59">
        <v>-1408600.98</v>
      </c>
      <c r="D347" s="59">
        <v>-1408600.98</v>
      </c>
      <c r="E347" s="59">
        <v>0</v>
      </c>
      <c r="F347" s="30"/>
      <c r="G347" s="114"/>
    </row>
    <row r="348" spans="2:7" x14ac:dyDescent="0.2">
      <c r="B348" s="108" t="s">
        <v>248</v>
      </c>
      <c r="C348" s="59">
        <v>-33794.980000000003</v>
      </c>
      <c r="D348" s="59">
        <v>-1511929.26</v>
      </c>
      <c r="E348" s="59">
        <v>-1478134.28</v>
      </c>
      <c r="F348" s="30"/>
      <c r="G348" s="114"/>
    </row>
    <row r="349" spans="2:7" x14ac:dyDescent="0.2">
      <c r="B349" s="108" t="s">
        <v>249</v>
      </c>
      <c r="C349" s="59">
        <v>-341099.7</v>
      </c>
      <c r="D349" s="59">
        <v>-341099.7</v>
      </c>
      <c r="E349" s="62">
        <v>0</v>
      </c>
      <c r="F349" s="30"/>
      <c r="G349" s="114"/>
    </row>
    <row r="350" spans="2:7" x14ac:dyDescent="0.2">
      <c r="B350" s="115" t="s">
        <v>250</v>
      </c>
      <c r="C350" s="59">
        <v>-762450</v>
      </c>
      <c r="D350" s="59">
        <v>-762450</v>
      </c>
      <c r="E350" s="62">
        <v>0</v>
      </c>
      <c r="F350" s="30"/>
      <c r="G350" s="114"/>
    </row>
    <row r="351" spans="2:7" ht="19.5" customHeight="1" x14ac:dyDescent="0.2">
      <c r="C351" s="116">
        <v>-98602934.450000003</v>
      </c>
      <c r="D351" s="116">
        <v>-114248946.97</v>
      </c>
      <c r="E351" s="116">
        <v>-15646012.52</v>
      </c>
      <c r="F351" s="117"/>
      <c r="G351" s="118"/>
    </row>
    <row r="355" spans="2:6" ht="27" customHeight="1" x14ac:dyDescent="0.2">
      <c r="B355" s="79" t="s">
        <v>251</v>
      </c>
      <c r="C355" s="102" t="s">
        <v>50</v>
      </c>
      <c r="D355" s="25" t="s">
        <v>51</v>
      </c>
      <c r="E355" s="25" t="s">
        <v>231</v>
      </c>
      <c r="F355" s="119" t="s">
        <v>130</v>
      </c>
    </row>
    <row r="356" spans="2:6" x14ac:dyDescent="0.2">
      <c r="B356" s="55" t="s">
        <v>252</v>
      </c>
      <c r="C356" s="59">
        <v>0</v>
      </c>
      <c r="D356" s="59">
        <v>-4242815.12</v>
      </c>
      <c r="E356" s="59">
        <v>-4242815.12</v>
      </c>
      <c r="F356" s="27"/>
    </row>
    <row r="357" spans="2:6" x14ac:dyDescent="0.2">
      <c r="B357" s="108" t="s">
        <v>253</v>
      </c>
      <c r="C357" s="59">
        <v>-21488.17</v>
      </c>
      <c r="D357" s="59">
        <v>-21488.17</v>
      </c>
      <c r="E357" s="59">
        <v>0</v>
      </c>
      <c r="F357" s="29"/>
    </row>
    <row r="358" spans="2:6" x14ac:dyDescent="0.2">
      <c r="B358" s="108" t="s">
        <v>254</v>
      </c>
      <c r="C358" s="59">
        <v>6243562.2400000002</v>
      </c>
      <c r="D358" s="59">
        <v>6243562.2400000002</v>
      </c>
      <c r="E358" s="59">
        <v>0</v>
      </c>
      <c r="F358" s="29"/>
    </row>
    <row r="359" spans="2:6" x14ac:dyDescent="0.2">
      <c r="B359" s="108" t="s">
        <v>255</v>
      </c>
      <c r="C359" s="59">
        <v>1105363.22</v>
      </c>
      <c r="D359" s="59">
        <v>1105363.22</v>
      </c>
      <c r="E359" s="59">
        <v>0</v>
      </c>
      <c r="F359" s="29"/>
    </row>
    <row r="360" spans="2:6" x14ac:dyDescent="0.2">
      <c r="B360" s="108" t="s">
        <v>256</v>
      </c>
      <c r="C360" s="59">
        <v>746423.51</v>
      </c>
      <c r="D360" s="59">
        <v>748808.51</v>
      </c>
      <c r="E360" s="59">
        <v>2385</v>
      </c>
      <c r="F360" s="29"/>
    </row>
    <row r="361" spans="2:6" x14ac:dyDescent="0.2">
      <c r="B361" s="108" t="s">
        <v>257</v>
      </c>
      <c r="C361" s="59">
        <v>3688822.73</v>
      </c>
      <c r="D361" s="59">
        <v>3688822.73</v>
      </c>
      <c r="E361" s="59">
        <v>0</v>
      </c>
      <c r="F361" s="29"/>
    </row>
    <row r="362" spans="2:6" x14ac:dyDescent="0.2">
      <c r="B362" s="108" t="s">
        <v>258</v>
      </c>
      <c r="C362" s="59">
        <v>5765056.6900000004</v>
      </c>
      <c r="D362" s="59">
        <v>5765056.6900000004</v>
      </c>
      <c r="E362" s="59">
        <v>0</v>
      </c>
      <c r="F362" s="29"/>
    </row>
    <row r="363" spans="2:6" x14ac:dyDescent="0.2">
      <c r="B363" s="108" t="s">
        <v>259</v>
      </c>
      <c r="C363" s="59">
        <v>5463558.04</v>
      </c>
      <c r="D363" s="59">
        <v>5463558.04</v>
      </c>
      <c r="E363" s="59">
        <v>0</v>
      </c>
      <c r="F363" s="29"/>
    </row>
    <row r="364" spans="2:6" x14ac:dyDescent="0.2">
      <c r="B364" s="108" t="s">
        <v>260</v>
      </c>
      <c r="C364" s="59">
        <v>3996942.07</v>
      </c>
      <c r="D364" s="59">
        <v>3996942.07</v>
      </c>
      <c r="E364" s="59">
        <v>0</v>
      </c>
      <c r="F364" s="29"/>
    </row>
    <row r="365" spans="2:6" x14ac:dyDescent="0.2">
      <c r="B365" s="108" t="s">
        <v>261</v>
      </c>
      <c r="C365" s="59">
        <v>-2036414.61</v>
      </c>
      <c r="D365" s="59">
        <v>-2036414.61</v>
      </c>
      <c r="E365" s="59">
        <v>0</v>
      </c>
      <c r="F365" s="29"/>
    </row>
    <row r="366" spans="2:6" x14ac:dyDescent="0.2">
      <c r="B366" s="108" t="s">
        <v>262</v>
      </c>
      <c r="C366" s="59">
        <v>-989856.05</v>
      </c>
      <c r="D366" s="59">
        <v>-989856.05</v>
      </c>
      <c r="E366" s="59">
        <v>0</v>
      </c>
      <c r="F366" s="29"/>
    </row>
    <row r="367" spans="2:6" x14ac:dyDescent="0.2">
      <c r="B367" s="108" t="s">
        <v>263</v>
      </c>
      <c r="C367" s="59">
        <v>6617242.6500000004</v>
      </c>
      <c r="D367" s="59">
        <v>7948812.4500000002</v>
      </c>
      <c r="E367" s="59">
        <v>1331569.8</v>
      </c>
      <c r="F367" s="29"/>
    </row>
    <row r="368" spans="2:6" x14ac:dyDescent="0.2">
      <c r="B368" s="108" t="s">
        <v>264</v>
      </c>
      <c r="C368" s="59">
        <v>-5045235.9000000004</v>
      </c>
      <c r="D368" s="59">
        <v>-4393682.0599999996</v>
      </c>
      <c r="E368" s="59">
        <v>651553.84</v>
      </c>
      <c r="F368" s="29"/>
    </row>
    <row r="369" spans="2:6" x14ac:dyDescent="0.2">
      <c r="B369" s="108" t="s">
        <v>265</v>
      </c>
      <c r="C369" s="59">
        <v>-37660189.43</v>
      </c>
      <c r="D369" s="59">
        <v>-37690581.520000003</v>
      </c>
      <c r="E369" s="59">
        <v>-30392.09</v>
      </c>
      <c r="F369" s="29"/>
    </row>
    <row r="370" spans="2:6" x14ac:dyDescent="0.2">
      <c r="B370" s="108" t="s">
        <v>266</v>
      </c>
      <c r="C370" s="59">
        <v>-3018201.56</v>
      </c>
      <c r="D370" s="59">
        <v>-3135940.31</v>
      </c>
      <c r="E370" s="59">
        <v>-117738.75</v>
      </c>
      <c r="F370" s="29"/>
    </row>
    <row r="371" spans="2:6" x14ac:dyDescent="0.2">
      <c r="B371" s="108" t="s">
        <v>267</v>
      </c>
      <c r="C371" s="59">
        <v>-10160515.49</v>
      </c>
      <c r="D371" s="59">
        <v>-10638693.09</v>
      </c>
      <c r="E371" s="59">
        <v>-478177.6</v>
      </c>
      <c r="F371" s="29"/>
    </row>
    <row r="372" spans="2:6" x14ac:dyDescent="0.2">
      <c r="B372" s="108" t="s">
        <v>268</v>
      </c>
      <c r="C372" s="59">
        <v>-17393826.27</v>
      </c>
      <c r="D372" s="59">
        <v>-18712726.469999999</v>
      </c>
      <c r="E372" s="59">
        <v>-1318900.2</v>
      </c>
      <c r="F372" s="29"/>
    </row>
    <row r="373" spans="2:6" x14ac:dyDescent="0.2">
      <c r="B373" s="108" t="s">
        <v>269</v>
      </c>
      <c r="C373" s="59">
        <v>-51169.39</v>
      </c>
      <c r="D373" s="59">
        <v>-91469.39</v>
      </c>
      <c r="E373" s="59">
        <v>-40300</v>
      </c>
      <c r="F373" s="29"/>
    </row>
    <row r="374" spans="2:6" x14ac:dyDescent="0.2">
      <c r="B374" s="108" t="s">
        <v>270</v>
      </c>
      <c r="C374" s="59">
        <v>-1269369.81</v>
      </c>
      <c r="D374" s="59">
        <v>-1164342.55</v>
      </c>
      <c r="E374" s="59">
        <v>105027.26</v>
      </c>
      <c r="F374" s="29"/>
    </row>
    <row r="375" spans="2:6" x14ac:dyDescent="0.2">
      <c r="B375" s="115" t="s">
        <v>271</v>
      </c>
      <c r="C375" s="59">
        <v>-44019295.530000001</v>
      </c>
      <c r="D375" s="59">
        <v>-43914268.270000003</v>
      </c>
      <c r="E375" s="59">
        <v>105027.26</v>
      </c>
      <c r="F375" s="29"/>
    </row>
    <row r="376" spans="2:6" ht="20.25" customHeight="1" x14ac:dyDescent="0.2">
      <c r="C376" s="116">
        <v>-44019295.530000001</v>
      </c>
      <c r="D376" s="116">
        <v>-48157083.390000001</v>
      </c>
      <c r="E376" s="116">
        <v>-4137787.86</v>
      </c>
      <c r="F376" s="120"/>
    </row>
    <row r="380" spans="2:6" x14ac:dyDescent="0.2">
      <c r="B380" s="18" t="s">
        <v>272</v>
      </c>
    </row>
    <row r="382" spans="2:6" ht="30.75" customHeight="1" x14ac:dyDescent="0.2">
      <c r="B382" s="79" t="s">
        <v>273</v>
      </c>
      <c r="C382" s="102" t="s">
        <v>50</v>
      </c>
      <c r="D382" s="25" t="s">
        <v>51</v>
      </c>
      <c r="E382" s="25" t="s">
        <v>52</v>
      </c>
    </row>
    <row r="383" spans="2:6" x14ac:dyDescent="0.2">
      <c r="B383" s="121" t="s">
        <v>274</v>
      </c>
      <c r="C383" s="59">
        <v>25161.65</v>
      </c>
      <c r="D383" s="59">
        <v>22943.8</v>
      </c>
      <c r="E383" s="59">
        <v>-2217.85</v>
      </c>
    </row>
    <row r="384" spans="2:6" x14ac:dyDescent="0.2">
      <c r="B384" s="108" t="s">
        <v>275</v>
      </c>
      <c r="C384" s="59">
        <v>316000</v>
      </c>
      <c r="D384" s="59">
        <v>220000</v>
      </c>
      <c r="E384" s="59">
        <v>-96000</v>
      </c>
    </row>
    <row r="385" spans="2:5" x14ac:dyDescent="0.2">
      <c r="B385" s="108" t="s">
        <v>276</v>
      </c>
      <c r="C385" s="59">
        <v>1140346.92</v>
      </c>
      <c r="D385" s="59">
        <v>2514005.9900000002</v>
      </c>
      <c r="E385" s="59">
        <v>1373659.07</v>
      </c>
    </row>
    <row r="386" spans="2:5" x14ac:dyDescent="0.2">
      <c r="B386" s="108" t="s">
        <v>277</v>
      </c>
      <c r="C386" s="59">
        <v>44993.53</v>
      </c>
      <c r="D386" s="59">
        <v>44994.67</v>
      </c>
      <c r="E386" s="59">
        <v>1.1399999999999999</v>
      </c>
    </row>
    <row r="387" spans="2:5" x14ac:dyDescent="0.2">
      <c r="B387" s="108" t="s">
        <v>278</v>
      </c>
      <c r="C387" s="59">
        <v>20086.849999999999</v>
      </c>
      <c r="D387" s="59">
        <v>20091.84</v>
      </c>
      <c r="E387" s="59">
        <v>4.99</v>
      </c>
    </row>
    <row r="388" spans="2:5" x14ac:dyDescent="0.2">
      <c r="B388" s="108" t="s">
        <v>279</v>
      </c>
      <c r="C388" s="59">
        <v>3072600.7</v>
      </c>
      <c r="D388" s="59">
        <v>2164610.4300000002</v>
      </c>
      <c r="E388" s="59">
        <v>-907990.27</v>
      </c>
    </row>
    <row r="389" spans="2:5" x14ac:dyDescent="0.2">
      <c r="B389" s="108" t="s">
        <v>280</v>
      </c>
      <c r="C389" s="59">
        <v>1431092.19</v>
      </c>
      <c r="D389" s="59">
        <v>358579.07</v>
      </c>
      <c r="E389" s="59">
        <v>-1072513.1200000001</v>
      </c>
    </row>
    <row r="390" spans="2:5" x14ac:dyDescent="0.2">
      <c r="B390" s="108" t="s">
        <v>281</v>
      </c>
      <c r="C390" s="59">
        <v>334.88</v>
      </c>
      <c r="D390" s="59">
        <v>243371.42</v>
      </c>
      <c r="E390" s="59">
        <v>243036.54</v>
      </c>
    </row>
    <row r="391" spans="2:5" x14ac:dyDescent="0.2">
      <c r="B391" s="108" t="s">
        <v>282</v>
      </c>
      <c r="C391" s="59">
        <v>7015.57</v>
      </c>
      <c r="D391" s="59">
        <v>7015.57</v>
      </c>
      <c r="E391" s="59">
        <v>0</v>
      </c>
    </row>
    <row r="392" spans="2:5" x14ac:dyDescent="0.2">
      <c r="B392" s="108" t="s">
        <v>283</v>
      </c>
      <c r="C392" s="59">
        <v>8117089.9100000001</v>
      </c>
      <c r="D392" s="59">
        <v>3431680.39</v>
      </c>
      <c r="E392" s="59">
        <v>-4685409.5199999996</v>
      </c>
    </row>
    <row r="393" spans="2:5" x14ac:dyDescent="0.2">
      <c r="B393" s="108" t="s">
        <v>284</v>
      </c>
      <c r="C393" s="59">
        <v>3632899.79</v>
      </c>
      <c r="D393" s="59">
        <v>1923055.83</v>
      </c>
      <c r="E393" s="59">
        <v>-1709843.96</v>
      </c>
    </row>
    <row r="394" spans="2:5" x14ac:dyDescent="0.2">
      <c r="B394" s="108" t="s">
        <v>285</v>
      </c>
      <c r="C394" s="59">
        <v>18698.8</v>
      </c>
      <c r="D394" s="59">
        <v>18698.8</v>
      </c>
      <c r="E394" s="59">
        <v>0</v>
      </c>
    </row>
    <row r="395" spans="2:5" x14ac:dyDescent="0.2">
      <c r="B395" s="108" t="s">
        <v>286</v>
      </c>
      <c r="C395" s="59">
        <v>6820051.0700000003</v>
      </c>
      <c r="D395" s="59">
        <v>6820223.4699999997</v>
      </c>
      <c r="E395" s="59">
        <v>172.4</v>
      </c>
    </row>
    <row r="396" spans="2:5" x14ac:dyDescent="0.2">
      <c r="B396" s="108" t="s">
        <v>287</v>
      </c>
      <c r="C396" s="59">
        <v>15558215.48</v>
      </c>
      <c r="D396" s="59">
        <v>20622648.789999999</v>
      </c>
      <c r="E396" s="59">
        <v>5064433.3099999996</v>
      </c>
    </row>
    <row r="397" spans="2:5" x14ac:dyDescent="0.2">
      <c r="B397" s="108" t="s">
        <v>288</v>
      </c>
      <c r="C397" s="59">
        <v>6819821.0700000003</v>
      </c>
      <c r="D397" s="59">
        <v>6819668.6399999997</v>
      </c>
      <c r="E397" s="59">
        <v>-152.43</v>
      </c>
    </row>
    <row r="398" spans="2:5" x14ac:dyDescent="0.2">
      <c r="B398" s="122" t="s">
        <v>289</v>
      </c>
      <c r="C398" s="59">
        <v>47024408.409999996</v>
      </c>
      <c r="D398" s="59">
        <v>45231588.710000001</v>
      </c>
      <c r="E398" s="59">
        <v>-1792819.7</v>
      </c>
    </row>
    <row r="399" spans="2:5" ht="21.75" customHeight="1" x14ac:dyDescent="0.2">
      <c r="C399" s="116">
        <v>47024408.409999996</v>
      </c>
      <c r="D399" s="116">
        <v>45231588.710000001</v>
      </c>
      <c r="E399" s="116">
        <v>-1792819.7</v>
      </c>
    </row>
    <row r="402" spans="2:7" ht="24" customHeight="1" x14ac:dyDescent="0.2">
      <c r="B402" s="79" t="s">
        <v>290</v>
      </c>
      <c r="C402" s="102" t="s">
        <v>52</v>
      </c>
      <c r="D402" s="25" t="s">
        <v>291</v>
      </c>
      <c r="E402" s="10"/>
    </row>
    <row r="403" spans="2:7" x14ac:dyDescent="0.2">
      <c r="B403" s="26" t="s">
        <v>292</v>
      </c>
      <c r="C403" s="57"/>
      <c r="D403" s="27"/>
      <c r="E403" s="41"/>
    </row>
    <row r="404" spans="2:7" x14ac:dyDescent="0.2">
      <c r="B404" s="28"/>
      <c r="C404" s="44"/>
      <c r="D404" s="29"/>
      <c r="E404" s="41"/>
    </row>
    <row r="405" spans="2:7" x14ac:dyDescent="0.2">
      <c r="B405" s="28" t="s">
        <v>293</v>
      </c>
      <c r="C405" s="123">
        <v>2457812.73</v>
      </c>
      <c r="D405" s="29"/>
      <c r="E405" s="41"/>
    </row>
    <row r="406" spans="2:7" x14ac:dyDescent="0.2">
      <c r="B406" s="105" t="s">
        <v>294</v>
      </c>
      <c r="C406" s="114">
        <v>2457812.73</v>
      </c>
      <c r="D406" s="29"/>
      <c r="E406" s="41"/>
    </row>
    <row r="407" spans="2:7" x14ac:dyDescent="0.2">
      <c r="B407" s="28"/>
      <c r="C407" s="44"/>
      <c r="D407" s="29"/>
      <c r="E407" s="41"/>
    </row>
    <row r="408" spans="2:7" x14ac:dyDescent="0.2">
      <c r="B408" s="28" t="s">
        <v>59</v>
      </c>
      <c r="C408" s="123">
        <v>2828253.81</v>
      </c>
      <c r="D408" s="29"/>
      <c r="E408" s="41"/>
    </row>
    <row r="409" spans="2:7" x14ac:dyDescent="0.2">
      <c r="B409" s="28" t="s">
        <v>295</v>
      </c>
      <c r="C409" s="114">
        <v>2789753.81</v>
      </c>
      <c r="D409" s="29"/>
      <c r="E409" s="41"/>
    </row>
    <row r="410" spans="2:7" x14ac:dyDescent="0.2">
      <c r="B410" s="28" t="s">
        <v>296</v>
      </c>
      <c r="C410" s="114">
        <v>38500</v>
      </c>
      <c r="D410" s="29"/>
      <c r="E410" s="41"/>
    </row>
    <row r="411" spans="2:7" x14ac:dyDescent="0.2">
      <c r="B411" s="28"/>
      <c r="C411" s="44"/>
      <c r="D411" s="29"/>
      <c r="E411" s="41"/>
    </row>
    <row r="412" spans="2:7" x14ac:dyDescent="0.2">
      <c r="B412" s="28" t="s">
        <v>104</v>
      </c>
      <c r="C412" s="44"/>
      <c r="D412" s="29"/>
      <c r="E412" s="41"/>
      <c r="F412" s="10"/>
      <c r="G412" s="10"/>
    </row>
    <row r="413" spans="2:7" x14ac:dyDescent="0.2">
      <c r="B413" s="31"/>
      <c r="C413" s="48"/>
      <c r="D413" s="33"/>
      <c r="E413" s="41"/>
      <c r="F413" s="10"/>
      <c r="G413" s="10"/>
    </row>
    <row r="414" spans="2:7" ht="18" customHeight="1" x14ac:dyDescent="0.2">
      <c r="C414" s="38">
        <f>C405+C408</f>
        <v>5286066.54</v>
      </c>
      <c r="D414" s="25"/>
      <c r="E414" s="10"/>
      <c r="F414" s="10"/>
      <c r="G414" s="10"/>
    </row>
    <row r="415" spans="2:7" x14ac:dyDescent="0.2">
      <c r="F415" s="10"/>
      <c r="G415" s="10"/>
    </row>
    <row r="416" spans="2:7" x14ac:dyDescent="0.2">
      <c r="B416" s="5" t="s">
        <v>127</v>
      </c>
      <c r="F416" s="10"/>
      <c r="G416" s="10"/>
    </row>
    <row r="417" spans="2:7" x14ac:dyDescent="0.2">
      <c r="F417" s="10"/>
      <c r="G417" s="10"/>
    </row>
    <row r="418" spans="2:7" x14ac:dyDescent="0.2">
      <c r="F418" s="10"/>
      <c r="G418" s="10"/>
    </row>
    <row r="419" spans="2:7" x14ac:dyDescent="0.2">
      <c r="B419" s="18" t="s">
        <v>297</v>
      </c>
      <c r="F419" s="10"/>
      <c r="G419" s="10"/>
    </row>
    <row r="420" spans="2:7" ht="12" customHeight="1" x14ac:dyDescent="0.2">
      <c r="B420" s="18" t="s">
        <v>298</v>
      </c>
      <c r="F420" s="10"/>
      <c r="G420" s="10"/>
    </row>
    <row r="421" spans="2:7" x14ac:dyDescent="0.2">
      <c r="B421" s="124"/>
      <c r="C421" s="124"/>
      <c r="D421" s="124"/>
      <c r="E421" s="124"/>
      <c r="F421" s="10"/>
      <c r="G421" s="10"/>
    </row>
    <row r="422" spans="2:7" x14ac:dyDescent="0.2">
      <c r="B422" s="5"/>
      <c r="C422" s="5"/>
      <c r="D422" s="5"/>
      <c r="E422" s="5"/>
      <c r="F422" s="10"/>
      <c r="G422" s="10"/>
    </row>
    <row r="423" spans="2:7" x14ac:dyDescent="0.2">
      <c r="B423" s="125" t="s">
        <v>299</v>
      </c>
      <c r="C423" s="126"/>
      <c r="D423" s="126"/>
      <c r="E423" s="127"/>
      <c r="F423" s="10"/>
      <c r="G423" s="10"/>
    </row>
    <row r="424" spans="2:7" x14ac:dyDescent="0.2">
      <c r="B424" s="128" t="s">
        <v>300</v>
      </c>
      <c r="C424" s="129"/>
      <c r="D424" s="129"/>
      <c r="E424" s="130"/>
      <c r="F424" s="10"/>
      <c r="G424" s="131"/>
    </row>
    <row r="425" spans="2:7" x14ac:dyDescent="0.2">
      <c r="B425" s="132" t="s">
        <v>301</v>
      </c>
      <c r="C425" s="133"/>
      <c r="D425" s="133"/>
      <c r="E425" s="134"/>
      <c r="F425" s="10"/>
      <c r="G425" s="131"/>
    </row>
    <row r="426" spans="2:7" x14ac:dyDescent="0.2">
      <c r="B426" s="135" t="s">
        <v>302</v>
      </c>
      <c r="C426" s="136"/>
      <c r="E426" s="137">
        <v>31105848.420000002</v>
      </c>
      <c r="F426" s="10"/>
      <c r="G426" s="131"/>
    </row>
    <row r="427" spans="2:7" x14ac:dyDescent="0.2">
      <c r="B427" s="138"/>
      <c r="C427" s="138"/>
      <c r="D427" s="10"/>
      <c r="E427" s="139"/>
      <c r="F427" s="10"/>
      <c r="G427" s="131"/>
    </row>
    <row r="428" spans="2:7" x14ac:dyDescent="0.2">
      <c r="B428" s="140" t="s">
        <v>303</v>
      </c>
      <c r="C428" s="140"/>
      <c r="D428" s="141"/>
      <c r="E428" s="142">
        <f>SUM(D428:D433)</f>
        <v>1.36</v>
      </c>
      <c r="F428" s="10"/>
      <c r="G428" s="10"/>
    </row>
    <row r="429" spans="2:7" x14ac:dyDescent="0.2">
      <c r="B429" s="143" t="s">
        <v>304</v>
      </c>
      <c r="C429" s="143"/>
      <c r="D429" s="144">
        <v>0</v>
      </c>
      <c r="E429" s="145"/>
      <c r="F429" s="10"/>
      <c r="G429" s="10"/>
    </row>
    <row r="430" spans="2:7" x14ac:dyDescent="0.2">
      <c r="B430" s="143" t="s">
        <v>305</v>
      </c>
      <c r="C430" s="143"/>
      <c r="D430" s="144">
        <v>0</v>
      </c>
      <c r="E430" s="145"/>
      <c r="F430" s="10"/>
      <c r="G430" s="10"/>
    </row>
    <row r="431" spans="2:7" x14ac:dyDescent="0.2">
      <c r="B431" s="143" t="s">
        <v>306</v>
      </c>
      <c r="C431" s="143"/>
      <c r="D431" s="144">
        <v>0</v>
      </c>
      <c r="E431" s="145"/>
      <c r="F431" s="10"/>
      <c r="G431" s="10"/>
    </row>
    <row r="432" spans="2:7" x14ac:dyDescent="0.2">
      <c r="B432" s="143" t="s">
        <v>307</v>
      </c>
      <c r="C432" s="143"/>
      <c r="D432" s="144">
        <v>0</v>
      </c>
      <c r="E432" s="145"/>
      <c r="F432" s="10"/>
      <c r="G432" s="10"/>
    </row>
    <row r="433" spans="2:7" x14ac:dyDescent="0.2">
      <c r="B433" s="146" t="s">
        <v>308</v>
      </c>
      <c r="C433" s="147"/>
      <c r="D433" s="148">
        <v>1.36</v>
      </c>
      <c r="E433" s="145"/>
      <c r="F433" s="10"/>
      <c r="G433" s="10"/>
    </row>
    <row r="434" spans="2:7" x14ac:dyDescent="0.2">
      <c r="B434" s="138"/>
      <c r="C434" s="138"/>
      <c r="D434" s="10"/>
      <c r="F434" s="10"/>
      <c r="G434" s="10"/>
    </row>
    <row r="435" spans="2:7" x14ac:dyDescent="0.2">
      <c r="B435" s="140" t="s">
        <v>309</v>
      </c>
      <c r="C435" s="140"/>
      <c r="D435" s="141"/>
      <c r="E435" s="149">
        <f>SUM(D435:D439)</f>
        <v>17483390.32</v>
      </c>
      <c r="F435" s="10"/>
      <c r="G435" s="10"/>
    </row>
    <row r="436" spans="2:7" x14ac:dyDescent="0.2">
      <c r="B436" s="143" t="s">
        <v>310</v>
      </c>
      <c r="C436" s="143"/>
      <c r="D436" s="144">
        <v>0</v>
      </c>
      <c r="E436" s="145"/>
      <c r="F436" s="10"/>
      <c r="G436" s="10"/>
    </row>
    <row r="437" spans="2:7" x14ac:dyDescent="0.2">
      <c r="B437" s="143" t="s">
        <v>311</v>
      </c>
      <c r="C437" s="143"/>
      <c r="D437" s="144">
        <v>0</v>
      </c>
      <c r="E437" s="145"/>
      <c r="F437" s="10"/>
      <c r="G437" s="10"/>
    </row>
    <row r="438" spans="2:7" x14ac:dyDescent="0.2">
      <c r="B438" s="143" t="s">
        <v>312</v>
      </c>
      <c r="C438" s="143"/>
      <c r="D438" s="144">
        <v>0</v>
      </c>
      <c r="E438" s="145"/>
      <c r="F438" s="10"/>
      <c r="G438" s="10"/>
    </row>
    <row r="439" spans="2:7" x14ac:dyDescent="0.2">
      <c r="B439" s="150" t="s">
        <v>313</v>
      </c>
      <c r="C439" s="151"/>
      <c r="D439" s="148">
        <v>17483390.32</v>
      </c>
      <c r="E439" s="152"/>
      <c r="F439" s="10"/>
      <c r="G439" s="10"/>
    </row>
    <row r="440" spans="2:7" x14ac:dyDescent="0.2">
      <c r="B440" s="138"/>
      <c r="C440" s="138"/>
      <c r="F440" s="10"/>
      <c r="G440" s="10"/>
    </row>
    <row r="441" spans="2:7" x14ac:dyDescent="0.2">
      <c r="B441" s="153" t="s">
        <v>314</v>
      </c>
      <c r="C441" s="153"/>
      <c r="E441" s="154">
        <f>+E426+E428-E435</f>
        <v>13622459.460000001</v>
      </c>
      <c r="F441" s="10"/>
      <c r="G441" s="131"/>
    </row>
    <row r="442" spans="2:7" x14ac:dyDescent="0.2">
      <c r="B442" s="5"/>
      <c r="C442" s="5"/>
      <c r="D442" s="5"/>
      <c r="E442" s="5"/>
      <c r="F442" s="10"/>
      <c r="G442" s="10"/>
    </row>
    <row r="443" spans="2:7" x14ac:dyDescent="0.2">
      <c r="B443" s="5"/>
      <c r="C443" s="5"/>
      <c r="D443" s="5"/>
      <c r="E443" s="5"/>
      <c r="F443" s="10"/>
      <c r="G443" s="10"/>
    </row>
    <row r="444" spans="2:7" x14ac:dyDescent="0.2">
      <c r="B444" s="125" t="s">
        <v>315</v>
      </c>
      <c r="C444" s="126"/>
      <c r="D444" s="126"/>
      <c r="E444" s="127"/>
      <c r="F444" s="10"/>
      <c r="G444" s="10"/>
    </row>
    <row r="445" spans="2:7" x14ac:dyDescent="0.2">
      <c r="B445" s="128" t="s">
        <v>300</v>
      </c>
      <c r="C445" s="129"/>
      <c r="D445" s="129"/>
      <c r="E445" s="130"/>
      <c r="F445" s="10"/>
      <c r="G445" s="10"/>
    </row>
    <row r="446" spans="2:7" x14ac:dyDescent="0.2">
      <c r="B446" s="132" t="s">
        <v>301</v>
      </c>
      <c r="C446" s="133"/>
      <c r="D446" s="133"/>
      <c r="E446" s="134"/>
      <c r="F446" s="10"/>
      <c r="G446" s="10"/>
    </row>
    <row r="447" spans="2:7" x14ac:dyDescent="0.2">
      <c r="B447" s="135" t="s">
        <v>316</v>
      </c>
      <c r="C447" s="136"/>
      <c r="E447" s="137">
        <v>14656569.4</v>
      </c>
      <c r="F447" s="10"/>
      <c r="G447" s="10"/>
    </row>
    <row r="448" spans="2:7" x14ac:dyDescent="0.2">
      <c r="B448" s="138"/>
      <c r="C448" s="138"/>
      <c r="F448" s="10"/>
      <c r="G448" s="10"/>
    </row>
    <row r="449" spans="2:8" x14ac:dyDescent="0.2">
      <c r="B449" s="155" t="s">
        <v>317</v>
      </c>
      <c r="C449" s="155"/>
      <c r="D449" s="141"/>
      <c r="E449" s="156">
        <f>SUM(D449:D466)</f>
        <v>5286066.54</v>
      </c>
      <c r="F449" s="10"/>
      <c r="G449" s="10"/>
    </row>
    <row r="450" spans="2:8" x14ac:dyDescent="0.2">
      <c r="B450" s="143" t="s">
        <v>318</v>
      </c>
      <c r="C450" s="143"/>
      <c r="D450" s="148">
        <v>2789753.81</v>
      </c>
      <c r="E450" s="157"/>
      <c r="F450" s="10"/>
      <c r="G450" s="10"/>
    </row>
    <row r="451" spans="2:8" x14ac:dyDescent="0.2">
      <c r="B451" s="143" t="s">
        <v>319</v>
      </c>
      <c r="C451" s="143"/>
      <c r="D451" s="144">
        <v>0</v>
      </c>
      <c r="E451" s="157"/>
      <c r="F451" s="10"/>
      <c r="G451" s="10"/>
    </row>
    <row r="452" spans="2:8" x14ac:dyDescent="0.2">
      <c r="B452" s="143" t="s">
        <v>320</v>
      </c>
      <c r="C452" s="143"/>
      <c r="D452" s="148">
        <v>38500</v>
      </c>
      <c r="E452" s="157"/>
      <c r="F452" s="10"/>
      <c r="G452" s="10"/>
    </row>
    <row r="453" spans="2:8" x14ac:dyDescent="0.2">
      <c r="B453" s="143" t="s">
        <v>321</v>
      </c>
      <c r="C453" s="143"/>
      <c r="D453" s="144">
        <v>0</v>
      </c>
      <c r="E453" s="157"/>
      <c r="F453" s="10"/>
      <c r="G453" s="10"/>
    </row>
    <row r="454" spans="2:8" x14ac:dyDescent="0.2">
      <c r="B454" s="143" t="s">
        <v>322</v>
      </c>
      <c r="C454" s="143"/>
      <c r="D454" s="144">
        <v>0</v>
      </c>
      <c r="E454" s="157"/>
      <c r="F454" s="10"/>
      <c r="G454" s="131"/>
    </row>
    <row r="455" spans="2:8" x14ac:dyDescent="0.2">
      <c r="B455" s="143" t="s">
        <v>323</v>
      </c>
      <c r="C455" s="143"/>
      <c r="D455" s="144">
        <v>0</v>
      </c>
      <c r="E455" s="157"/>
      <c r="F455" s="10"/>
      <c r="G455" s="10"/>
    </row>
    <row r="456" spans="2:8" x14ac:dyDescent="0.2">
      <c r="B456" s="143" t="s">
        <v>324</v>
      </c>
      <c r="C456" s="143"/>
      <c r="D456" s="144">
        <v>0</v>
      </c>
      <c r="E456" s="157"/>
      <c r="F456" s="10"/>
      <c r="G456" s="131"/>
    </row>
    <row r="457" spans="2:8" x14ac:dyDescent="0.2">
      <c r="B457" s="143" t="s">
        <v>325</v>
      </c>
      <c r="C457" s="143"/>
      <c r="D457" s="144">
        <v>0</v>
      </c>
      <c r="E457" s="157"/>
      <c r="F457" s="10"/>
      <c r="G457" s="10"/>
    </row>
    <row r="458" spans="2:8" x14ac:dyDescent="0.2">
      <c r="B458" s="143" t="s">
        <v>326</v>
      </c>
      <c r="C458" s="143"/>
      <c r="D458" s="144">
        <v>0</v>
      </c>
      <c r="E458" s="157"/>
      <c r="F458" s="10"/>
      <c r="G458" s="131"/>
    </row>
    <row r="459" spans="2:8" x14ac:dyDescent="0.2">
      <c r="B459" s="143" t="s">
        <v>327</v>
      </c>
      <c r="C459" s="143"/>
      <c r="D459" s="158">
        <v>2457812.73</v>
      </c>
      <c r="E459" s="157"/>
      <c r="F459" s="10"/>
      <c r="G459" s="131"/>
    </row>
    <row r="460" spans="2:8" x14ac:dyDescent="0.2">
      <c r="B460" s="143" t="s">
        <v>328</v>
      </c>
      <c r="C460" s="143"/>
      <c r="D460" s="144">
        <v>0</v>
      </c>
      <c r="E460" s="157"/>
      <c r="F460" s="10"/>
      <c r="G460" s="131"/>
      <c r="H460" s="159"/>
    </row>
    <row r="461" spans="2:8" x14ac:dyDescent="0.2">
      <c r="B461" s="143" t="s">
        <v>329</v>
      </c>
      <c r="C461" s="143"/>
      <c r="D461" s="144">
        <v>0</v>
      </c>
      <c r="E461" s="157"/>
      <c r="F461" s="10"/>
      <c r="G461" s="131"/>
      <c r="H461" s="159"/>
    </row>
    <row r="462" spans="2:8" x14ac:dyDescent="0.2">
      <c r="B462" s="143" t="s">
        <v>330</v>
      </c>
      <c r="C462" s="143"/>
      <c r="D462" s="144">
        <v>0</v>
      </c>
      <c r="E462" s="157"/>
      <c r="F462" s="10"/>
      <c r="G462" s="160"/>
    </row>
    <row r="463" spans="2:8" x14ac:dyDescent="0.2">
      <c r="B463" s="143" t="s">
        <v>331</v>
      </c>
      <c r="C463" s="143"/>
      <c r="D463" s="144">
        <v>0</v>
      </c>
      <c r="E463" s="157"/>
      <c r="F463" s="10"/>
      <c r="G463" s="10"/>
    </row>
    <row r="464" spans="2:8" x14ac:dyDescent="0.2">
      <c r="B464" s="143" t="s">
        <v>332</v>
      </c>
      <c r="C464" s="143"/>
      <c r="D464" s="144">
        <v>0</v>
      </c>
      <c r="E464" s="157"/>
      <c r="F464" s="10"/>
      <c r="G464" s="10"/>
    </row>
    <row r="465" spans="2:7" ht="12.75" customHeight="1" x14ac:dyDescent="0.2">
      <c r="B465" s="143" t="s">
        <v>333</v>
      </c>
      <c r="C465" s="143"/>
      <c r="D465" s="144">
        <v>0</v>
      </c>
      <c r="E465" s="157"/>
      <c r="F465" s="10"/>
      <c r="G465" s="10"/>
    </row>
    <row r="466" spans="2:7" x14ac:dyDescent="0.2">
      <c r="B466" s="161" t="s">
        <v>334</v>
      </c>
      <c r="C466" s="162"/>
      <c r="D466" s="144">
        <v>0</v>
      </c>
      <c r="E466" s="157"/>
      <c r="F466" s="10"/>
      <c r="G466" s="10"/>
    </row>
    <row r="467" spans="2:7" x14ac:dyDescent="0.2">
      <c r="B467" s="138"/>
      <c r="C467" s="138"/>
      <c r="F467" s="10"/>
      <c r="G467" s="10"/>
    </row>
    <row r="468" spans="2:7" x14ac:dyDescent="0.2">
      <c r="B468" s="155" t="s">
        <v>335</v>
      </c>
      <c r="C468" s="155"/>
      <c r="D468" s="141"/>
      <c r="E468" s="163">
        <f>SUM(D468:D475)</f>
        <v>9141.48</v>
      </c>
      <c r="F468" s="10"/>
      <c r="G468" s="10"/>
    </row>
    <row r="469" spans="2:7" x14ac:dyDescent="0.2">
      <c r="B469" s="143" t="s">
        <v>336</v>
      </c>
      <c r="C469" s="143"/>
      <c r="D469" s="144">
        <v>0</v>
      </c>
      <c r="E469" s="157"/>
      <c r="F469" s="10"/>
      <c r="G469" s="10"/>
    </row>
    <row r="470" spans="2:7" x14ac:dyDescent="0.2">
      <c r="B470" s="143" t="s">
        <v>337</v>
      </c>
      <c r="C470" s="143"/>
      <c r="D470" s="144">
        <v>0</v>
      </c>
      <c r="E470" s="157"/>
      <c r="F470" s="10"/>
      <c r="G470" s="10"/>
    </row>
    <row r="471" spans="2:7" x14ac:dyDescent="0.2">
      <c r="B471" s="143" t="s">
        <v>338</v>
      </c>
      <c r="C471" s="143"/>
      <c r="D471" s="144">
        <v>0</v>
      </c>
      <c r="E471" s="157"/>
      <c r="F471" s="10"/>
      <c r="G471" s="10"/>
    </row>
    <row r="472" spans="2:7" x14ac:dyDescent="0.2">
      <c r="B472" s="143" t="s">
        <v>339</v>
      </c>
      <c r="C472" s="143"/>
      <c r="D472" s="144">
        <v>0</v>
      </c>
      <c r="E472" s="157"/>
      <c r="F472" s="10"/>
      <c r="G472" s="10"/>
    </row>
    <row r="473" spans="2:7" x14ac:dyDescent="0.2">
      <c r="B473" s="143" t="s">
        <v>340</v>
      </c>
      <c r="C473" s="143"/>
      <c r="D473" s="144">
        <v>0</v>
      </c>
      <c r="E473" s="157"/>
      <c r="F473" s="10"/>
      <c r="G473" s="10"/>
    </row>
    <row r="474" spans="2:7" x14ac:dyDescent="0.2">
      <c r="B474" s="143" t="s">
        <v>341</v>
      </c>
      <c r="C474" s="143"/>
      <c r="D474" s="144">
        <v>0</v>
      </c>
      <c r="E474" s="157"/>
      <c r="F474" s="10"/>
      <c r="G474" s="10"/>
    </row>
    <row r="475" spans="2:7" x14ac:dyDescent="0.2">
      <c r="B475" s="161" t="s">
        <v>342</v>
      </c>
      <c r="C475" s="162"/>
      <c r="D475" s="148">
        <v>9141.48</v>
      </c>
      <c r="E475" s="157"/>
      <c r="F475" s="10"/>
      <c r="G475" s="10"/>
    </row>
    <row r="476" spans="2:7" x14ac:dyDescent="0.2">
      <c r="B476" s="138"/>
      <c r="C476" s="138"/>
      <c r="F476" s="10"/>
      <c r="G476" s="10"/>
    </row>
    <row r="477" spans="2:7" x14ac:dyDescent="0.2">
      <c r="B477" s="164" t="s">
        <v>343</v>
      </c>
      <c r="E477" s="154">
        <f>+E447-E449+E468</f>
        <v>9379644.3399999999</v>
      </c>
      <c r="F477" s="131"/>
      <c r="G477" s="131"/>
    </row>
    <row r="478" spans="2:7" x14ac:dyDescent="0.2">
      <c r="F478" s="165"/>
      <c r="G478" s="10"/>
    </row>
    <row r="479" spans="2:7" x14ac:dyDescent="0.2">
      <c r="E479" s="2" t="s">
        <v>127</v>
      </c>
      <c r="F479" s="10"/>
      <c r="G479" s="10"/>
    </row>
    <row r="480" spans="2:7" x14ac:dyDescent="0.2">
      <c r="E480" s="166" t="s">
        <v>127</v>
      </c>
      <c r="F480" s="167"/>
      <c r="G480" s="10"/>
    </row>
    <row r="481" spans="2:7" x14ac:dyDescent="0.2">
      <c r="E481" s="166" t="s">
        <v>127</v>
      </c>
      <c r="F481" s="167"/>
      <c r="G481" s="10"/>
    </row>
    <row r="482" spans="2:7" x14ac:dyDescent="0.2">
      <c r="F482" s="10"/>
      <c r="G482" s="10"/>
    </row>
    <row r="483" spans="2:7" x14ac:dyDescent="0.2">
      <c r="B483" s="16" t="s">
        <v>344</v>
      </c>
      <c r="C483" s="16"/>
      <c r="D483" s="16"/>
      <c r="E483" s="16"/>
      <c r="F483" s="16"/>
      <c r="G483" s="10"/>
    </row>
    <row r="484" spans="2:7" x14ac:dyDescent="0.2">
      <c r="B484" s="168"/>
      <c r="C484" s="168"/>
      <c r="D484" s="168"/>
      <c r="E484" s="168"/>
      <c r="F484" s="168"/>
      <c r="G484" s="10"/>
    </row>
    <row r="485" spans="2:7" x14ac:dyDescent="0.2">
      <c r="B485" s="168"/>
      <c r="C485" s="168"/>
      <c r="D485" s="168"/>
      <c r="E485" s="168"/>
      <c r="F485" s="168"/>
      <c r="G485" s="10"/>
    </row>
    <row r="486" spans="2:7" ht="21" customHeight="1" x14ac:dyDescent="0.2">
      <c r="B486" s="66" t="s">
        <v>345</v>
      </c>
      <c r="C486" s="67" t="s">
        <v>50</v>
      </c>
      <c r="D486" s="97" t="s">
        <v>51</v>
      </c>
      <c r="E486" s="97" t="s">
        <v>52</v>
      </c>
      <c r="F486" s="10"/>
      <c r="G486" s="10"/>
    </row>
    <row r="487" spans="2:7" x14ac:dyDescent="0.2">
      <c r="B487" s="26" t="s">
        <v>346</v>
      </c>
      <c r="C487" s="113">
        <v>0</v>
      </c>
      <c r="D487" s="57"/>
      <c r="E487" s="57"/>
      <c r="F487" s="10"/>
      <c r="G487" s="10"/>
    </row>
    <row r="488" spans="2:7" x14ac:dyDescent="0.2">
      <c r="B488" s="28"/>
      <c r="C488" s="114">
        <v>0</v>
      </c>
      <c r="D488" s="44"/>
      <c r="E488" s="44"/>
      <c r="F488" s="10"/>
      <c r="G488" s="10"/>
    </row>
    <row r="489" spans="2:7" x14ac:dyDescent="0.2">
      <c r="B489" s="31"/>
      <c r="C489" s="169">
        <v>0</v>
      </c>
      <c r="D489" s="170">
        <v>0</v>
      </c>
      <c r="E489" s="170">
        <v>0</v>
      </c>
      <c r="F489" s="10"/>
      <c r="G489" s="10"/>
    </row>
    <row r="490" spans="2:7" ht="21" customHeight="1" x14ac:dyDescent="0.2">
      <c r="C490" s="25">
        <f t="shared" ref="C490" si="6">SUM(C488:C489)</f>
        <v>0</v>
      </c>
      <c r="D490" s="25">
        <f t="shared" ref="D490:E490" si="7">SUM(D488:D489)</f>
        <v>0</v>
      </c>
      <c r="E490" s="25">
        <f t="shared" si="7"/>
        <v>0</v>
      </c>
      <c r="F490" s="10"/>
      <c r="G490" s="10"/>
    </row>
    <row r="491" spans="2:7" x14ac:dyDescent="0.2">
      <c r="F491" s="10"/>
      <c r="G491" s="10"/>
    </row>
    <row r="492" spans="2:7" x14ac:dyDescent="0.2">
      <c r="F492" s="10"/>
      <c r="G492" s="10"/>
    </row>
    <row r="493" spans="2:7" x14ac:dyDescent="0.2">
      <c r="F493" s="10"/>
      <c r="G493" s="10"/>
    </row>
    <row r="494" spans="2:7" x14ac:dyDescent="0.2">
      <c r="F494" s="10"/>
      <c r="G494" s="10"/>
    </row>
    <row r="495" spans="2:7" x14ac:dyDescent="0.2">
      <c r="B495" s="2" t="s">
        <v>347</v>
      </c>
      <c r="F495" s="10"/>
      <c r="G495" s="10"/>
    </row>
    <row r="496" spans="2:7" ht="12" customHeight="1" x14ac:dyDescent="0.2">
      <c r="F496" s="10"/>
      <c r="G496" s="10"/>
    </row>
    <row r="497" spans="2:7" x14ac:dyDescent="0.2">
      <c r="C497" s="5"/>
      <c r="D497" s="5"/>
      <c r="E497" s="5"/>
    </row>
    <row r="498" spans="2:7" x14ac:dyDescent="0.2">
      <c r="C498" s="5"/>
      <c r="D498" s="5"/>
      <c r="E498" s="5"/>
    </row>
    <row r="499" spans="2:7" x14ac:dyDescent="0.2">
      <c r="C499" s="5"/>
      <c r="D499" s="5"/>
      <c r="E499" s="5"/>
    </row>
    <row r="500" spans="2:7" x14ac:dyDescent="0.2">
      <c r="G500" s="10"/>
    </row>
    <row r="501" spans="2:7" x14ac:dyDescent="0.2">
      <c r="B501" s="171"/>
      <c r="C501" s="5"/>
      <c r="D501" s="171"/>
      <c r="E501" s="171"/>
      <c r="F501" s="172"/>
      <c r="G501" s="172"/>
    </row>
    <row r="502" spans="2:7" x14ac:dyDescent="0.2">
      <c r="B502" s="173" t="s">
        <v>348</v>
      </c>
      <c r="C502" s="5"/>
      <c r="D502" s="174" t="s">
        <v>349</v>
      </c>
      <c r="E502" s="174"/>
      <c r="F502" s="10"/>
      <c r="G502" s="175"/>
    </row>
    <row r="503" spans="2:7" x14ac:dyDescent="0.2">
      <c r="B503" s="173" t="s">
        <v>350</v>
      </c>
      <c r="C503" s="5"/>
      <c r="D503" s="176" t="s">
        <v>351</v>
      </c>
      <c r="E503" s="176"/>
      <c r="F503" s="177"/>
      <c r="G503" s="177"/>
    </row>
    <row r="504" spans="2:7" x14ac:dyDescent="0.2">
      <c r="B504" s="5"/>
      <c r="C504" s="5"/>
      <c r="D504" s="5"/>
      <c r="E504" s="5"/>
      <c r="F504" s="5"/>
      <c r="G504" s="5"/>
    </row>
    <row r="505" spans="2:7" x14ac:dyDescent="0.2">
      <c r="B505" s="5"/>
      <c r="C505" s="5"/>
      <c r="D505" s="5"/>
      <c r="E505" s="5"/>
      <c r="F505" s="5"/>
      <c r="G505" s="5"/>
    </row>
    <row r="509" spans="2:7" ht="12.75" customHeight="1" x14ac:dyDescent="0.2"/>
    <row r="512" spans="2:7" ht="12.75" customHeight="1" x14ac:dyDescent="0.2"/>
  </sheetData>
  <mergeCells count="67">
    <mergeCell ref="D503:E503"/>
    <mergeCell ref="B473:C473"/>
    <mergeCell ref="B474:C474"/>
    <mergeCell ref="B475:C475"/>
    <mergeCell ref="B476:C476"/>
    <mergeCell ref="B483:F483"/>
    <mergeCell ref="D502:E502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41:C441"/>
    <mergeCell ref="B444:E444"/>
    <mergeCell ref="B445:E445"/>
    <mergeCell ref="B446:E446"/>
    <mergeCell ref="B447:C447"/>
    <mergeCell ref="B448:C448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E423"/>
    <mergeCell ref="B424:E424"/>
    <mergeCell ref="B425:E425"/>
    <mergeCell ref="B426:C426"/>
    <mergeCell ref="B427:C427"/>
    <mergeCell ref="B428:C428"/>
    <mergeCell ref="D207:E207"/>
    <mergeCell ref="D214:E214"/>
    <mergeCell ref="D221:E221"/>
    <mergeCell ref="D255:E255"/>
    <mergeCell ref="D266:E266"/>
    <mergeCell ref="B421:E421"/>
    <mergeCell ref="A2:L2"/>
    <mergeCell ref="A3:L3"/>
    <mergeCell ref="A4:L4"/>
    <mergeCell ref="A9:L9"/>
    <mergeCell ref="D80:E80"/>
    <mergeCell ref="D200:E200"/>
  </mergeCells>
  <dataValidations count="4">
    <dataValidation allowBlank="1" showInputMessage="1" showErrorMessage="1" prompt="Especificar origen de dicho recurso: Federal, Estatal, Municipal, Particulares." sqref="D196 D203 D210"/>
    <dataValidation allowBlank="1" showInputMessage="1" showErrorMessage="1" prompt="Características cualitativas significativas que les impacten financieramente." sqref="D163:E163 E196 E203 E210"/>
    <dataValidation allowBlank="1" showInputMessage="1" showErrorMessage="1" prompt="Corresponde al número de la cuenta de acuerdo al Plan de Cuentas emitido por el CONAC (DOF 22/11/2010)." sqref="B163"/>
    <dataValidation allowBlank="1" showInputMessage="1" showErrorMessage="1" prompt="Saldo final del periodo que corresponde la cuenta pública presentada (mensual:  enero, febrero, marzo, etc.; trimestral: 1er, 2do, 3ro. o 4to.)." sqref="C163 C196 C203 C210"/>
  </dataValidations>
  <pageMargins left="0.47244094488188981" right="0.70866141732283472" top="0.39370078740157483" bottom="0.74803149606299213" header="0.31496062992125984" footer="0.31496062992125984"/>
  <pageSetup scale="3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2017-07-18T18:11:05Z</cp:lastPrinted>
  <dcterms:created xsi:type="dcterms:W3CDTF">2017-07-18T18:08:46Z</dcterms:created>
  <dcterms:modified xsi:type="dcterms:W3CDTF">2017-07-18T18:11:58Z</dcterms:modified>
</cp:coreProperties>
</file>