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CONTABLE\DESGLOSE Y MEMORIA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NOTAS!$A$1:$L$576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1" i="1" l="1"/>
  <c r="D561" i="1"/>
  <c r="C561" i="1"/>
  <c r="E548" i="1"/>
  <c r="E539" i="1"/>
  <c r="E520" i="1"/>
  <c r="E506" i="1"/>
  <c r="E512" i="1" s="1"/>
  <c r="E499" i="1"/>
  <c r="C475" i="1"/>
  <c r="C472" i="1"/>
  <c r="C485" i="1" s="1"/>
  <c r="C392" i="1"/>
  <c r="D295" i="1"/>
  <c r="C295" i="1"/>
  <c r="C288" i="1"/>
  <c r="C285" i="1"/>
  <c r="C282" i="1"/>
  <c r="C281" i="1"/>
  <c r="C239" i="1"/>
  <c r="C236" i="1"/>
  <c r="C232" i="1"/>
  <c r="C225" i="1"/>
  <c r="C218" i="1"/>
  <c r="F210" i="1"/>
  <c r="E210" i="1"/>
  <c r="D210" i="1"/>
  <c r="C210" i="1"/>
  <c r="C189" i="1"/>
  <c r="C182" i="1"/>
  <c r="C173" i="1"/>
  <c r="E166" i="1"/>
  <c r="C166" i="1"/>
  <c r="E161" i="1"/>
  <c r="D161" i="1"/>
  <c r="D166" i="1" s="1"/>
  <c r="C161" i="1"/>
  <c r="E155" i="1"/>
  <c r="D155" i="1"/>
  <c r="C155" i="1"/>
  <c r="C88" i="1"/>
  <c r="C81" i="1"/>
  <c r="C70" i="1"/>
  <c r="F59" i="1"/>
  <c r="E59" i="1"/>
  <c r="D59" i="1"/>
  <c r="C56" i="1"/>
  <c r="C53" i="1"/>
  <c r="C50" i="1"/>
  <c r="C47" i="1"/>
  <c r="C40" i="1"/>
  <c r="C59" i="1" s="1"/>
  <c r="E36" i="1"/>
  <c r="D36" i="1"/>
  <c r="C31" i="1"/>
  <c r="C36" i="1" s="1"/>
  <c r="E24" i="1"/>
  <c r="C20" i="1"/>
  <c r="C24" i="1" s="1"/>
</calcChain>
</file>

<file path=xl/sharedStrings.xml><?xml version="1.0" encoding="utf-8"?>
<sst xmlns="http://schemas.openxmlformats.org/spreadsheetml/2006/main" count="487" uniqueCount="422">
  <si>
    <t xml:space="preserve">NOTAS A LOS ESTADOS FINANCIEROS </t>
  </si>
  <si>
    <t>Al 31 de Diciembre del 2016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</si>
  <si>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</si>
  <si>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</si>
  <si>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</si>
  <si>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</si>
  <si>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</si>
  <si>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</si>
  <si>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</si>
  <si>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</si>
  <si>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</si>
  <si>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</si>
  <si>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</si>
  <si>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</si>
  <si>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1121106002  Inversión Bajio  988683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</si>
  <si>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</si>
  <si>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</si>
  <si>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</si>
  <si>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</si>
  <si>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</si>
  <si>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</si>
  <si>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Cuentas por cobrar a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</si>
  <si>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</si>
  <si>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</si>
  <si>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</si>
  <si>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</si>
  <si>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</si>
  <si>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</si>
  <si>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</si>
  <si>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</si>
  <si>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1123106001 Subsidio al Empleo</t>
  </si>
  <si>
    <t>1123103501 Pago Indebido Retenciones de ISR por Salarios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</si>
  <si>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</si>
  <si>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</si>
  <si>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</si>
  <si>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</si>
  <si>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</si>
  <si>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</si>
  <si>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</si>
  <si>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</si>
  <si>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</si>
  <si>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 xml:space="preserve">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</si>
  <si>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</si>
  <si>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</si>
  <si>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</si>
  <si>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</si>
  <si>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</si>
  <si>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</si>
  <si>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</si>
  <si>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</si>
  <si>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</si>
  <si>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</si>
  <si>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</si>
  <si>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</si>
  <si>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</si>
  <si>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</si>
  <si>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</si>
  <si>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</si>
  <si>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</si>
  <si>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</si>
  <si>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</si>
  <si>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</si>
  <si>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</si>
  <si>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</si>
  <si>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</si>
  <si>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</si>
  <si>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</si>
  <si>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</si>
  <si>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</si>
  <si>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</si>
  <si>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</si>
  <si>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</si>
  <si>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</si>
  <si>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</si>
  <si>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</si>
  <si>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</si>
  <si>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</si>
  <si>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</si>
  <si>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</si>
  <si>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</si>
  <si>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</si>
  <si>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</si>
  <si>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</si>
  <si>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</si>
  <si>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</si>
  <si>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</si>
  <si>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</si>
  <si>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</si>
  <si>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</si>
  <si>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</si>
  <si>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</si>
  <si>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</si>
  <si>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</si>
  <si>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</si>
  <si>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</si>
  <si>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</si>
  <si>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</si>
  <si>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</si>
  <si>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</si>
  <si>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</si>
  <si>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</si>
  <si>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</si>
  <si>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</si>
  <si>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</si>
  <si>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</si>
  <si>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</si>
  <si>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</si>
  <si>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</si>
  <si>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</si>
  <si>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</si>
  <si>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</si>
  <si>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</si>
  <si>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</si>
  <si>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</si>
  <si>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</si>
  <si>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</si>
  <si>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</si>
  <si>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</si>
  <si>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</si>
  <si>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</si>
  <si>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</si>
  <si>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</si>
  <si>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</si>
  <si>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</si>
  <si>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</si>
  <si>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</si>
  <si>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</si>
  <si>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</si>
  <si>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2111102001 Sueldos Devengados Ejercicio Anterior</t>
  </si>
  <si>
    <t>2112102001 Proveedores del Ejercicio Anterior</t>
  </si>
  <si>
    <t>2117101003 ISR Salarios por Pagar</t>
  </si>
  <si>
    <t>2117101004 ISR Asimilados por Pagar</t>
  </si>
  <si>
    <t>2117101010 ISR Retención por Honorarios</t>
  </si>
  <si>
    <t>2117102001 Cédular Honorarios 1%</t>
  </si>
  <si>
    <t>2117502102 Impuesto Nóminas a Pagar</t>
  </si>
  <si>
    <t>2117901003 Cuotas Sindicales</t>
  </si>
  <si>
    <t>2117902001 Fondo de Ahorro</t>
  </si>
  <si>
    <t>2117903002 Pensión Alimenticia Asociada</t>
  </si>
  <si>
    <t>2117918001 DIVO 5% al millar</t>
  </si>
  <si>
    <t>2117918004 ICIC 2 al Millar</t>
  </si>
  <si>
    <t>2119904005 CXP Por Remanentes</t>
  </si>
  <si>
    <t>2119904008 CXP Por Remanente en Sol.de Refrendo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</si>
  <si>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</si>
  <si>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</si>
  <si>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</si>
  <si>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</si>
  <si>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</si>
  <si>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</si>
  <si>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</si>
  <si>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</si>
  <si>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</si>
  <si>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</si>
  <si>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</si>
  <si>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</si>
  <si>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</si>
  <si>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Irrelevantes</t>
  </si>
  <si>
    <t>II) NOTAS AL ESTADO DE ACTIVIDADES</t>
  </si>
  <si>
    <t>INGRESOS DE GESTIÓN</t>
  </si>
  <si>
    <t>ERA-01 INGRESOS</t>
  </si>
  <si>
    <t>NOTA</t>
  </si>
  <si>
    <t>4151510253 Por concepto de Renta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</si>
  <si>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</si>
  <si>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</si>
  <si>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</si>
  <si>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</si>
  <si>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</si>
  <si>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Examenes de Inglés</t>
  </si>
  <si>
    <t>4159511100 Otros</t>
  </si>
  <si>
    <t>4159 Otros Productos que generan Ing.</t>
  </si>
  <si>
    <t>4150 Productos de Tipo Corriente</t>
  </si>
  <si>
    <t>4162610061 Sanciones a Contratistas</t>
  </si>
  <si>
    <t>4162 Multas</t>
  </si>
  <si>
    <t>4169610002  Recargos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</si>
  <si>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</si>
  <si>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</si>
  <si>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</si>
  <si>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</si>
  <si>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</si>
  <si>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</si>
  <si>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</si>
  <si>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</si>
  <si>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</si>
  <si>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</si>
  <si>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Suministros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</si>
  <si>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</si>
  <si>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</si>
  <si>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</si>
  <si>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</si>
  <si>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</si>
  <si>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</si>
  <si>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</si>
  <si>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</si>
  <si>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4390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</si>
  <si>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</si>
  <si>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</si>
  <si>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</si>
  <si>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</si>
  <si>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</si>
  <si>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</si>
  <si>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</si>
  <si>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</si>
  <si>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</si>
  <si>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vacas.</t>
  </si>
  <si>
    <t>5114141000  Aportaciones de Seguridad Social</t>
  </si>
  <si>
    <t>5114142000  Aportaciones a Fondos De Vivienda</t>
  </si>
  <si>
    <t>5115154000  Prestaciones Contractuales</t>
  </si>
  <si>
    <t>5115159000  Otras Prestaciones</t>
  </si>
  <si>
    <t>5116171000 Estímulos</t>
  </si>
  <si>
    <t>5121211000  Materiales y Útiles de Oficina</t>
  </si>
  <si>
    <t>5121212000 Materiales y Útiles de Impresión y Reproducción</t>
  </si>
  <si>
    <t>5121214000 Materiales,  Útiles y Equipos Menores de Tecnologías</t>
  </si>
  <si>
    <t>5121215000 Material Impreso</t>
  </si>
  <si>
    <t>5121216000  Material de Limpieza</t>
  </si>
  <si>
    <t>5121217000  Materiales y Útiles de Enseñanza</t>
  </si>
  <si>
    <t>5122221000  Alimentación de Personas</t>
  </si>
  <si>
    <t>5122223000 Utensilios para el Serv. De Alimentación</t>
  </si>
  <si>
    <t>5124243000 Cal, Yeso y  Productos de Yeso</t>
  </si>
  <si>
    <t>5124244000 Madera y Productos de Madera</t>
  </si>
  <si>
    <t>5124246000  Material Eléctrico y Electrónico</t>
  </si>
  <si>
    <t>5124247000 Artículos Metalicos</t>
  </si>
  <si>
    <t>5124248000 Materiales Complementarios</t>
  </si>
  <si>
    <t>5124249000 Otros Materiales y Art. De Construcción</t>
  </si>
  <si>
    <t>5125251000 Sustancias Químicas</t>
  </si>
  <si>
    <t>5125253000 Medicinas y Productos Farmacéuticos</t>
  </si>
  <si>
    <t>5125255000 Mat. Accesorios</t>
  </si>
  <si>
    <t>5125256000 Fib. Sinte. Hule</t>
  </si>
  <si>
    <t>5125259000 Otros Productos Químicos</t>
  </si>
  <si>
    <t>5126261000  Combustibles y Lubricantes</t>
  </si>
  <si>
    <t>5127271000 Vestuarios y Uniformes</t>
  </si>
  <si>
    <t>5127272000 Prendas de Protección</t>
  </si>
  <si>
    <t>5127273000  Artículos Deportivos</t>
  </si>
  <si>
    <t>5127274000 Productos Textiles</t>
  </si>
  <si>
    <t>5129291000  Herramientas Menores</t>
  </si>
  <si>
    <t>5129292000 Refacciones y Acces</t>
  </si>
  <si>
    <t>5129294000  Refacciones y Acces</t>
  </si>
  <si>
    <t>5129295000  Ref. Méd. Y Lab.</t>
  </si>
  <si>
    <t>5129296000 Ref. Eq. Transp.</t>
  </si>
  <si>
    <t>5129298000 Ref. Maq. Y O. Eq.</t>
  </si>
  <si>
    <t>5129299000 Ref.Ot.Bie.Mueb.</t>
  </si>
  <si>
    <t>5131311000  Servicio de Energía Eléctrica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</si>
  <si>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</si>
  <si>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</si>
  <si>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</si>
  <si>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</si>
  <si>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5132323000 Arre. M. y Eq. Edu.</t>
  </si>
  <si>
    <t>5132325000  Arrendamientos de Eq</t>
  </si>
  <si>
    <t>5132327000 Arre. Act. Intang</t>
  </si>
  <si>
    <t>5132329000  Otros Arrendamientos</t>
  </si>
  <si>
    <t>5133331000 Servs. Legales de Conta. Auditoría y Relacs.</t>
  </si>
  <si>
    <t>5133333000  Serv. Consult. Adm.</t>
  </si>
  <si>
    <t>5133334000  Capacitación</t>
  </si>
  <si>
    <t>5133336000  Servs. Apoyo Admvo.</t>
  </si>
  <si>
    <t>5133338000  Servicios de Vigilancia</t>
  </si>
  <si>
    <t>5133339000 Servicios Profesionales</t>
  </si>
  <si>
    <t>5134134500  Seguros de Bienes Patrimoniales</t>
  </si>
  <si>
    <t>5134345000 Seguro de Bienes Patrimoniales</t>
  </si>
  <si>
    <t>5134348000  Comisiones por ventas</t>
  </si>
  <si>
    <t>5135351000  Conserv. Y Mantenimiento</t>
  </si>
  <si>
    <t>5135354000  Inst., Repar. Y Matto.</t>
  </si>
  <si>
    <t xml:space="preserve">5135355000  Repar. Y Mtto. De Eq. </t>
  </si>
  <si>
    <t>5135357000 Inst. Rep. Y Matto.</t>
  </si>
  <si>
    <t>5135358000 Servicios de Limpieza</t>
  </si>
  <si>
    <t>5136361100 Difusión por Radio</t>
  </si>
  <si>
    <t>5136361200 Difusión por Medios Alternativos</t>
  </si>
  <si>
    <t>5137371000 Pasajes Aereos</t>
  </si>
  <si>
    <t>5137372000  Pasajes Terrestres</t>
  </si>
  <si>
    <t>5137375000  Viáticos en el País</t>
  </si>
  <si>
    <t>5137376000 Viáticos en el Extranjero</t>
  </si>
  <si>
    <t>5137379000  Ot. Ser. Traslado</t>
  </si>
  <si>
    <t>5138382000  Gastos de Orden Social y Cultural</t>
  </si>
  <si>
    <t>5138383000  Congresos y Convenciones</t>
  </si>
  <si>
    <t>5138385000  Gastos de Representación</t>
  </si>
  <si>
    <t>5139392000  Otros Impuestos y Derechos</t>
  </si>
  <si>
    <t>5139396000 Ot. Gtos. Respons.</t>
  </si>
  <si>
    <t>5139398000  Impuesto de Nómina</t>
  </si>
  <si>
    <t>5241441000  Ayudas Sociales a Personas</t>
  </si>
  <si>
    <t>5242442000  Becas O. Ayudas</t>
  </si>
  <si>
    <t>5515151100 Dep. Muebles de Oficina</t>
  </si>
  <si>
    <t>5515151200 Dep. Muebles Excepto de Oficina</t>
  </si>
  <si>
    <t>5515151500 Dep. Equipo de Computo</t>
  </si>
  <si>
    <t>5515151900 Dep. Otros Mobiliarios</t>
  </si>
  <si>
    <t>5515252100 Dep. Equipo y Aparatos Audiovisuales</t>
  </si>
  <si>
    <t>5515252200 Dep. Aparatos Deportivos</t>
  </si>
  <si>
    <t>5515252300 Dep. Cámaras Fotográficas</t>
  </si>
  <si>
    <t>5515252900 Dep. Otros Mobiliarios</t>
  </si>
  <si>
    <t>5515353100 Dep. Equipo Médico y de Lab.</t>
  </si>
  <si>
    <t>5515353200 Dep. Instrumental Médico</t>
  </si>
  <si>
    <t>5515454100 Dep. Automoviles y Camiones</t>
  </si>
  <si>
    <t>5515656200 Dep. Maquinaria y Equipo</t>
  </si>
  <si>
    <t>5515656400 Dep. Sistema de Aire Acondicionado</t>
  </si>
  <si>
    <t>5515656500 Dep. Equipos de Comunicación</t>
  </si>
  <si>
    <t>5515656700 Dep. Herramientas</t>
  </si>
  <si>
    <t>5515656900 Dep. Otros Equipos</t>
  </si>
  <si>
    <t>5515751300 Dep. Bienes Artísticos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</si>
  <si>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</si>
  <si>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</si>
  <si>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</si>
  <si>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</si>
  <si>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</si>
  <si>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</si>
  <si>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</si>
  <si>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</si>
  <si>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</si>
  <si>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3111828005 Fafef Bienes Muebles e Inmuebles</t>
  </si>
  <si>
    <t>3111828006  Fafef Obra Pública</t>
  </si>
  <si>
    <t>3111835000  Convenio Bienes Mueb.</t>
  </si>
  <si>
    <t>3111836000  Convenio Obra Pública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</si>
  <si>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</si>
  <si>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</si>
  <si>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</si>
  <si>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</si>
  <si>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</si>
  <si>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</si>
  <si>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</si>
  <si>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</si>
  <si>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3120000002  Donaciones de Bienes</t>
  </si>
  <si>
    <t>3120000006  Donaciones de Bienes</t>
  </si>
  <si>
    <t>VHP-02 PATRIMONIO GENERADO</t>
  </si>
  <si>
    <t>3210 HACIENDA PUBLICA /PATRIMONIO GENERADO</t>
  </si>
  <si>
    <t>3220000002  Resultados Acumulados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</si>
  <si>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</si>
  <si>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</si>
  <si>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</si>
  <si>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</si>
  <si>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</si>
  <si>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</si>
  <si>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</si>
  <si>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</si>
  <si>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</si>
  <si>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</si>
  <si>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</si>
  <si>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</si>
  <si>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</si>
  <si>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</si>
  <si>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</si>
  <si>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</si>
  <si>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3243000002  Reserva por Contingencia</t>
  </si>
  <si>
    <t>SUB TOTAL</t>
  </si>
  <si>
    <t>IV) NOTAS AL ESTADO DE FLUJO DE EFECTIVO</t>
  </si>
  <si>
    <t>EFE-01 FLUJO DE EFECTIVO</t>
  </si>
  <si>
    <t>1112102001  Bancomer Cta. 7216</t>
  </si>
  <si>
    <t>1112102008  Bancomer PRODEP 0199910328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</si>
  <si>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</si>
  <si>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</si>
  <si>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</si>
  <si>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</si>
  <si>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</si>
  <si>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1112106008  Bajío Cta. 9717133 FAFEF 2013</t>
  </si>
  <si>
    <t>1112106010  Bajío 10171072 PIFIT PAOE Federal</t>
  </si>
  <si>
    <t>1112106011  Bajío 10170660 MINIS</t>
  </si>
  <si>
    <t>1112106012  Bajío 10171049 PIFIT PAOE Estatal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</si>
  <si>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</si>
  <si>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</si>
  <si>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</si>
  <si>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</si>
  <si>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 Bancos/Tesoreria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</si>
  <si>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</si>
  <si>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</si>
  <si>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</si>
  <si>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</si>
  <si>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</si>
  <si>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</si>
  <si>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</si>
  <si>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</si>
  <si>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</si>
  <si>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</si>
  <si>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 xml:space="preserve">1247 Colecciones, Obras de Arte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</si>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</sst>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_ ;\-#,##0\ "/>
    <numFmt numFmtId="167" formatCode="_-* #,##0_-;\-* #,##0_-;_-* &quot;-&quot;??_-;_-@_-"/>
    <numFmt numFmtId="168" formatCode="#,##0.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5" fontId="2" fillId="3" borderId="5" xfId="0" applyNumberFormat="1" applyFont="1" applyFill="1" applyBorder="1"/>
    <xf numFmtId="164" fontId="2" fillId="3" borderId="5" xfId="0" applyNumberFormat="1" applyFont="1" applyFill="1" applyBorder="1"/>
    <xf numFmtId="165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/>
    </xf>
    <xf numFmtId="0" fontId="2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" xfId="0" applyNumberFormat="1" applyFont="1" applyFill="1" applyBorder="1"/>
    <xf numFmtId="164" fontId="2" fillId="3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3" borderId="0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/>
    <xf numFmtId="164" fontId="2" fillId="3" borderId="14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165" fontId="4" fillId="3" borderId="4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2" xfId="0" applyFont="1" applyFill="1" applyBorder="1"/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5" fillId="0" borderId="8" xfId="2" applyNumberFormat="1" applyFont="1" applyFill="1" applyBorder="1" applyAlignment="1">
      <alignment horizontal="left"/>
    </xf>
    <xf numFmtId="0" fontId="2" fillId="0" borderId="9" xfId="0" applyFont="1" applyBorder="1"/>
    <xf numFmtId="0" fontId="4" fillId="2" borderId="3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0" fontId="4" fillId="2" borderId="2" xfId="3" applyFont="1" applyFill="1" applyBorder="1" applyAlignment="1">
      <alignment horizontal="left" vertical="center" wrapText="1"/>
    </xf>
    <xf numFmtId="165" fontId="4" fillId="3" borderId="3" xfId="0" applyNumberFormat="1" applyFont="1" applyFill="1" applyBorder="1"/>
    <xf numFmtId="3" fontId="2" fillId="0" borderId="4" xfId="0" applyNumberFormat="1" applyFont="1" applyBorder="1"/>
    <xf numFmtId="4" fontId="2" fillId="0" borderId="4" xfId="0" applyNumberFormat="1" applyFont="1" applyBorder="1"/>
    <xf numFmtId="166" fontId="4" fillId="3" borderId="4" xfId="0" applyNumberFormat="1" applyFont="1" applyFill="1" applyBorder="1"/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/>
    <xf numFmtId="165" fontId="2" fillId="3" borderId="7" xfId="0" applyNumberFormat="1" applyFont="1" applyFill="1" applyBorder="1"/>
    <xf numFmtId="165" fontId="3" fillId="3" borderId="10" xfId="0" applyNumberFormat="1" applyFont="1" applyFill="1" applyBorder="1"/>
    <xf numFmtId="164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165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165" fontId="4" fillId="3" borderId="3" xfId="0" applyNumberFormat="1" applyFont="1" applyFill="1" applyBorder="1" applyAlignment="1">
      <alignment vertical="top"/>
    </xf>
    <xf numFmtId="165" fontId="3" fillId="0" borderId="3" xfId="0" applyNumberFormat="1" applyFont="1" applyFill="1" applyBorder="1"/>
    <xf numFmtId="164" fontId="4" fillId="3" borderId="14" xfId="0" applyNumberFormat="1" applyFont="1" applyFill="1" applyBorder="1"/>
    <xf numFmtId="49" fontId="5" fillId="0" borderId="4" xfId="5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Fill="1" applyBorder="1"/>
    <xf numFmtId="164" fontId="3" fillId="2" borderId="2" xfId="0" applyNumberFormat="1" applyFont="1" applyFill="1" applyBorder="1"/>
    <xf numFmtId="0" fontId="4" fillId="2" borderId="3" xfId="3" applyFont="1" applyFill="1" applyBorder="1" applyAlignment="1">
      <alignment horizontal="center" vertical="center" wrapText="1"/>
    </xf>
    <xf numFmtId="165" fontId="2" fillId="3" borderId="14" xfId="0" applyNumberFormat="1" applyFont="1" applyFill="1" applyBorder="1"/>
    <xf numFmtId="49" fontId="5" fillId="0" borderId="8" xfId="0" applyNumberFormat="1" applyFont="1" applyFill="1" applyBorder="1" applyAlignment="1">
      <alignment horizontal="left"/>
    </xf>
    <xf numFmtId="0" fontId="2" fillId="0" borderId="4" xfId="0" applyNumberFormat="1" applyFont="1" applyFill="1" applyBorder="1"/>
    <xf numFmtId="49" fontId="5" fillId="0" borderId="9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5" fontId="4" fillId="3" borderId="7" xfId="0" applyNumberFormat="1" applyFont="1" applyFill="1" applyBorder="1"/>
    <xf numFmtId="0" fontId="4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/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167" fontId="12" fillId="0" borderId="2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7" fontId="11" fillId="2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7" fontId="11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4" fontId="2" fillId="3" borderId="0" xfId="0" applyNumberFormat="1" applyFont="1" applyFill="1"/>
    <xf numFmtId="0" fontId="13" fillId="0" borderId="0" xfId="0" applyFont="1"/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/>
    <xf numFmtId="168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4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24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6969582" y="40891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65</xdr:row>
      <xdr:rowOff>119494</xdr:rowOff>
    </xdr:from>
    <xdr:ext cx="1877437" cy="446212"/>
    <xdr:sp macro="" textlink="">
      <xdr:nvSpPr>
        <xdr:cNvPr id="3" name="4 Rectángulo"/>
        <xdr:cNvSpPr/>
      </xdr:nvSpPr>
      <xdr:spPr>
        <a:xfrm>
          <a:off x="6235289" y="117304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76</xdr:row>
      <xdr:rowOff>130700</xdr:rowOff>
    </xdr:from>
    <xdr:ext cx="1877437" cy="446212"/>
    <xdr:sp macro="" textlink="">
      <xdr:nvSpPr>
        <xdr:cNvPr id="4" name="5 Rectángulo"/>
        <xdr:cNvSpPr/>
      </xdr:nvSpPr>
      <xdr:spPr>
        <a:xfrm>
          <a:off x="8487110" y="138467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84</xdr:row>
      <xdr:rowOff>309994</xdr:rowOff>
    </xdr:from>
    <xdr:ext cx="1877437" cy="446212"/>
    <xdr:sp macro="" textlink="">
      <xdr:nvSpPr>
        <xdr:cNvPr id="5" name="6 Rectángulo"/>
        <xdr:cNvSpPr/>
      </xdr:nvSpPr>
      <xdr:spPr>
        <a:xfrm>
          <a:off x="7154171" y="154261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4630607</xdr:colOff>
      <xdr:row>169</xdr:row>
      <xdr:rowOff>29848</xdr:rowOff>
    </xdr:from>
    <xdr:ext cx="1877437" cy="446212"/>
    <xdr:sp macro="" textlink="">
      <xdr:nvSpPr>
        <xdr:cNvPr id="6" name="7 Rectángulo"/>
        <xdr:cNvSpPr/>
      </xdr:nvSpPr>
      <xdr:spPr>
        <a:xfrm>
          <a:off x="5392607" y="2968117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831814</xdr:colOff>
      <xdr:row>176</xdr:row>
      <xdr:rowOff>108288</xdr:rowOff>
    </xdr:from>
    <xdr:ext cx="1877437" cy="446212"/>
    <xdr:sp macro="" textlink="">
      <xdr:nvSpPr>
        <xdr:cNvPr id="7" name="8 Rectángulo"/>
        <xdr:cNvSpPr/>
      </xdr:nvSpPr>
      <xdr:spPr>
        <a:xfrm>
          <a:off x="6280114" y="3104548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214</xdr:row>
      <xdr:rowOff>18640</xdr:rowOff>
    </xdr:from>
    <xdr:ext cx="1877437" cy="446212"/>
    <xdr:sp macro="" textlink="">
      <xdr:nvSpPr>
        <xdr:cNvPr id="8" name="9 Rectángulo"/>
        <xdr:cNvSpPr/>
      </xdr:nvSpPr>
      <xdr:spPr>
        <a:xfrm>
          <a:off x="7176583" y="3736616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221</xdr:row>
      <xdr:rowOff>29846</xdr:rowOff>
    </xdr:from>
    <xdr:ext cx="1877437" cy="446212"/>
    <xdr:sp macro="" textlink="">
      <xdr:nvSpPr>
        <xdr:cNvPr id="9" name="10 Rectángulo"/>
        <xdr:cNvSpPr/>
      </xdr:nvSpPr>
      <xdr:spPr>
        <a:xfrm>
          <a:off x="7176583" y="3874897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1694665</xdr:colOff>
      <xdr:row>227</xdr:row>
      <xdr:rowOff>287583</xdr:rowOff>
    </xdr:from>
    <xdr:ext cx="1877437" cy="446212"/>
    <xdr:sp macro="" textlink="">
      <xdr:nvSpPr>
        <xdr:cNvPr id="10" name="11 Rectángulo"/>
        <xdr:cNvSpPr/>
      </xdr:nvSpPr>
      <xdr:spPr>
        <a:xfrm>
          <a:off x="7142965" y="4000683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556</xdr:row>
      <xdr:rowOff>265171</xdr:rowOff>
    </xdr:from>
    <xdr:ext cx="1877437" cy="446212"/>
    <xdr:sp macro="" textlink="">
      <xdr:nvSpPr>
        <xdr:cNvPr id="11" name="13 Rectángulo"/>
        <xdr:cNvSpPr/>
      </xdr:nvSpPr>
      <xdr:spPr>
        <a:xfrm>
          <a:off x="7210200" y="9552469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1739489</xdr:colOff>
      <xdr:row>30</xdr:row>
      <xdr:rowOff>136302</xdr:rowOff>
    </xdr:from>
    <xdr:ext cx="1877437" cy="446212"/>
    <xdr:sp macro="" textlink="">
      <xdr:nvSpPr>
        <xdr:cNvPr id="12" name="2 Rectángulo"/>
        <xdr:cNvSpPr/>
      </xdr:nvSpPr>
      <xdr:spPr>
        <a:xfrm>
          <a:off x="7187789" y="5232177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83"/>
  <sheetViews>
    <sheetView showGridLines="0" tabSelected="1" zoomScale="82" zoomScaleNormal="82" workbookViewId="0">
      <selection activeCell="A4" sqref="A4:L4"/>
    </sheetView>
  </sheetViews>
  <sheetFormatPr baseColWidth="10" defaultRowHeight="12.75" x14ac:dyDescent="0.2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v>0</v>
      </c>
      <c r="D18" s="27">
        <v>0</v>
      </c>
      <c r="E18" s="27">
        <v>0</v>
      </c>
    </row>
    <row r="19" spans="2:5" x14ac:dyDescent="0.2">
      <c r="B19" s="28"/>
      <c r="C19" s="29"/>
      <c r="D19" s="29">
        <v>0</v>
      </c>
      <c r="E19" s="29">
        <v>0</v>
      </c>
    </row>
    <row r="20" spans="2:5" x14ac:dyDescent="0.2">
      <c r="B20" s="28" t="s">
        <v>13</v>
      </c>
      <c r="C20" s="30">
        <f>C21</f>
        <v>5331363.0199999996</v>
      </c>
      <c r="D20" s="29">
        <v>0</v>
      </c>
      <c r="E20" s="29">
        <v>0</v>
      </c>
    </row>
    <row r="21" spans="2:5" x14ac:dyDescent="0.2">
      <c r="B21" s="28" t="s">
        <v>14</v>
      </c>
      <c r="C21" s="30">
        <v>5331363.0199999996</v>
      </c>
      <c r="D21" s="29"/>
      <c r="E21" s="29"/>
    </row>
    <row r="22" spans="2:5" x14ac:dyDescent="0.2">
      <c r="B22" s="28"/>
      <c r="C22" s="30"/>
      <c r="D22" s="29">
        <v>0</v>
      </c>
      <c r="E22" s="29">
        <v>0</v>
      </c>
    </row>
    <row r="23" spans="2:5" x14ac:dyDescent="0.2">
      <c r="B23" s="31" t="s">
        <v>15</v>
      </c>
      <c r="C23" s="32"/>
      <c r="D23" s="33">
        <v>0</v>
      </c>
      <c r="E23" s="33">
        <v>0</v>
      </c>
    </row>
    <row r="24" spans="2:5" x14ac:dyDescent="0.2">
      <c r="B24" s="23"/>
      <c r="C24" s="34">
        <f>C20</f>
        <v>5331363.0199999996</v>
      </c>
      <c r="D24" s="25"/>
      <c r="E24" s="25">
        <f t="shared" ref="E24" si="0">SUM(E18:E23)</f>
        <v>0</v>
      </c>
    </row>
    <row r="25" spans="2:5" x14ac:dyDescent="0.2">
      <c r="B25" s="23"/>
      <c r="C25" s="10"/>
      <c r="D25" s="10"/>
      <c r="E25" s="10"/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2" t="s">
        <v>16</v>
      </c>
      <c r="C28" s="35"/>
      <c r="D28" s="10"/>
      <c r="E28" s="10"/>
    </row>
    <row r="30" spans="2:5" ht="18.75" customHeight="1" x14ac:dyDescent="0.2">
      <c r="B30" s="24" t="s">
        <v>17</v>
      </c>
      <c r="C30" s="25" t="s">
        <v>9</v>
      </c>
      <c r="D30" s="25" t="s">
        <v>18</v>
      </c>
      <c r="E30" s="25" t="s">
        <v>19</v>
      </c>
    </row>
    <row r="31" spans="2:5" x14ac:dyDescent="0.2">
      <c r="B31" s="28" t="s">
        <v>20</v>
      </c>
      <c r="C31" s="30">
        <f>C32</f>
        <v>0</v>
      </c>
      <c r="D31" s="29"/>
      <c r="E31" s="29"/>
    </row>
    <row r="32" spans="2:5" x14ac:dyDescent="0.2">
      <c r="B32" s="28" t="s">
        <v>21</v>
      </c>
      <c r="C32" s="30">
        <v>0</v>
      </c>
      <c r="D32" s="29"/>
      <c r="E32" s="29"/>
    </row>
    <row r="33" spans="2:6" x14ac:dyDescent="0.2">
      <c r="B33" s="28"/>
      <c r="C33" s="29"/>
      <c r="D33" s="29"/>
      <c r="E33" s="29"/>
    </row>
    <row r="34" spans="2:6" ht="14.25" customHeight="1" x14ac:dyDescent="0.2">
      <c r="B34" s="28" t="s">
        <v>22</v>
      </c>
      <c r="C34" s="29"/>
      <c r="D34" s="29"/>
      <c r="E34" s="29"/>
    </row>
    <row r="35" spans="2:6" ht="14.25" customHeight="1" x14ac:dyDescent="0.2">
      <c r="B35" s="31"/>
      <c r="C35" s="33"/>
      <c r="D35" s="33"/>
      <c r="E35" s="33"/>
    </row>
    <row r="36" spans="2:6" ht="14.25" customHeight="1" x14ac:dyDescent="0.2">
      <c r="C36" s="36">
        <f>C31</f>
        <v>0</v>
      </c>
      <c r="D36" s="25">
        <f>SUM(D31:D35)</f>
        <v>0</v>
      </c>
      <c r="E36" s="25">
        <f>SUM(E31:E35)</f>
        <v>0</v>
      </c>
    </row>
    <row r="37" spans="2:6" ht="14.25" customHeight="1" x14ac:dyDescent="0.2">
      <c r="C37" s="37"/>
      <c r="D37" s="37"/>
      <c r="E37" s="37"/>
    </row>
    <row r="38" spans="2:6" ht="14.25" customHeight="1" x14ac:dyDescent="0.2"/>
    <row r="39" spans="2:6" ht="23.25" customHeight="1" x14ac:dyDescent="0.2">
      <c r="B39" s="24" t="s">
        <v>23</v>
      </c>
      <c r="C39" s="25" t="s">
        <v>9</v>
      </c>
      <c r="D39" s="25" t="s">
        <v>24</v>
      </c>
      <c r="E39" s="25" t="s">
        <v>25</v>
      </c>
      <c r="F39" s="25" t="s">
        <v>26</v>
      </c>
    </row>
    <row r="40" spans="2:6" ht="14.25" customHeight="1" x14ac:dyDescent="0.2">
      <c r="B40" s="28" t="s">
        <v>27</v>
      </c>
      <c r="C40" s="38">
        <f>SUM(C41:C45)</f>
        <v>135762.96</v>
      </c>
      <c r="D40" s="29"/>
      <c r="E40" s="29"/>
      <c r="F40" s="29"/>
    </row>
    <row r="41" spans="2:6" ht="14.25" customHeight="1" x14ac:dyDescent="0.2">
      <c r="B41" s="28" t="s">
        <v>28</v>
      </c>
      <c r="C41" s="38">
        <v>0</v>
      </c>
      <c r="D41" s="29"/>
      <c r="E41" s="29"/>
      <c r="F41" s="29"/>
    </row>
    <row r="42" spans="2:6" ht="14.25" customHeight="1" x14ac:dyDescent="0.2">
      <c r="B42" s="28" t="s">
        <v>29</v>
      </c>
      <c r="C42" s="38">
        <v>47582.59</v>
      </c>
      <c r="D42" s="29"/>
      <c r="E42" s="29"/>
      <c r="F42" s="29"/>
    </row>
    <row r="43" spans="2:6" ht="14.25" customHeight="1" x14ac:dyDescent="0.2">
      <c r="B43" s="28" t="s">
        <v>30</v>
      </c>
      <c r="C43" s="38">
        <v>66.959999999999994</v>
      </c>
      <c r="D43" s="29"/>
      <c r="E43" s="29"/>
      <c r="F43" s="29"/>
    </row>
    <row r="44" spans="2:6" ht="14.25" customHeight="1" x14ac:dyDescent="0.2">
      <c r="B44" s="28" t="s">
        <v>31</v>
      </c>
      <c r="C44" s="38">
        <v>60</v>
      </c>
      <c r="D44" s="29"/>
      <c r="E44" s="29"/>
      <c r="F44" s="29"/>
    </row>
    <row r="45" spans="2:6" ht="14.25" customHeight="1" x14ac:dyDescent="0.2">
      <c r="B45" s="28" t="s">
        <v>32</v>
      </c>
      <c r="C45" s="30">
        <v>88053.41</v>
      </c>
      <c r="D45" s="29"/>
      <c r="E45" s="29"/>
      <c r="F45" s="29"/>
    </row>
    <row r="46" spans="2:6" ht="14.25" customHeight="1" x14ac:dyDescent="0.2">
      <c r="B46" s="28"/>
      <c r="C46" s="29"/>
      <c r="D46" s="29"/>
      <c r="E46" s="29"/>
      <c r="F46" s="29"/>
    </row>
    <row r="47" spans="2:6" ht="14.25" customHeight="1" x14ac:dyDescent="0.2">
      <c r="B47" s="28" t="s">
        <v>33</v>
      </c>
      <c r="C47" s="39">
        <f>C48</f>
        <v>0</v>
      </c>
      <c r="D47" s="29"/>
      <c r="E47" s="29"/>
      <c r="F47" s="29"/>
    </row>
    <row r="48" spans="2:6" ht="14.25" customHeight="1" x14ac:dyDescent="0.2">
      <c r="B48" s="28" t="s">
        <v>34</v>
      </c>
      <c r="C48" s="39">
        <v>0</v>
      </c>
      <c r="D48" s="29"/>
      <c r="E48" s="29"/>
      <c r="F48" s="29"/>
    </row>
    <row r="49" spans="2:6" ht="14.25" customHeight="1" x14ac:dyDescent="0.2">
      <c r="B49" s="28"/>
      <c r="C49" s="29"/>
      <c r="D49" s="29"/>
      <c r="E49" s="29"/>
      <c r="F49" s="29"/>
    </row>
    <row r="50" spans="2:6" ht="14.25" customHeight="1" x14ac:dyDescent="0.2">
      <c r="B50" s="28" t="s">
        <v>35</v>
      </c>
      <c r="C50" s="30">
        <f>C51</f>
        <v>131111.1</v>
      </c>
      <c r="D50" s="29"/>
      <c r="E50" s="29"/>
      <c r="F50" s="29"/>
    </row>
    <row r="51" spans="2:6" ht="14.25" customHeight="1" x14ac:dyDescent="0.2">
      <c r="B51" s="28" t="s">
        <v>36</v>
      </c>
      <c r="C51" s="30">
        <v>131111.1</v>
      </c>
      <c r="D51" s="29"/>
      <c r="E51" s="29"/>
      <c r="F51" s="29"/>
    </row>
    <row r="52" spans="2:6" ht="14.25" customHeight="1" x14ac:dyDescent="0.2">
      <c r="B52" s="28"/>
      <c r="C52" s="30"/>
      <c r="D52" s="29"/>
      <c r="E52" s="29"/>
      <c r="F52" s="29"/>
    </row>
    <row r="53" spans="2:6" ht="14.25" customHeight="1" x14ac:dyDescent="0.2">
      <c r="B53" s="28" t="s">
        <v>37</v>
      </c>
      <c r="C53" s="39">
        <f>C54</f>
        <v>0</v>
      </c>
      <c r="D53" s="29"/>
      <c r="E53" s="29"/>
      <c r="F53" s="29"/>
    </row>
    <row r="54" spans="2:6" ht="14.25" customHeight="1" x14ac:dyDescent="0.2">
      <c r="B54" s="28" t="s">
        <v>38</v>
      </c>
      <c r="C54" s="39">
        <v>0</v>
      </c>
      <c r="D54" s="29"/>
      <c r="E54" s="29"/>
      <c r="F54" s="29"/>
    </row>
    <row r="55" spans="2:6" ht="14.25" customHeight="1" x14ac:dyDescent="0.2">
      <c r="B55" s="28"/>
      <c r="C55" s="29"/>
      <c r="D55" s="29"/>
      <c r="E55" s="29"/>
      <c r="F55" s="29"/>
    </row>
    <row r="56" spans="2:6" ht="14.25" customHeight="1" x14ac:dyDescent="0.2">
      <c r="B56" s="28" t="s">
        <v>39</v>
      </c>
      <c r="C56" s="30">
        <f>SUM(C57:C57)</f>
        <v>1972555.8</v>
      </c>
      <c r="D56" s="29"/>
      <c r="E56" s="29"/>
      <c r="F56" s="29"/>
    </row>
    <row r="57" spans="2:6" ht="14.25" customHeight="1" x14ac:dyDescent="0.2">
      <c r="B57" s="28" t="s">
        <v>40</v>
      </c>
      <c r="C57" s="30">
        <v>1972555.8</v>
      </c>
      <c r="D57" s="29" t="s">
        <v>41</v>
      </c>
      <c r="E57" s="29"/>
      <c r="F57" s="29"/>
    </row>
    <row r="58" spans="2:6" ht="14.25" customHeight="1" x14ac:dyDescent="0.2">
      <c r="B58" s="31"/>
      <c r="C58" s="33"/>
      <c r="D58" s="33"/>
      <c r="E58" s="33"/>
      <c r="F58" s="33"/>
    </row>
    <row r="59" spans="2:6" ht="14.25" customHeight="1" x14ac:dyDescent="0.2">
      <c r="C59" s="36">
        <f>C40+C47+C56+C53+C50</f>
        <v>2239429.8600000003</v>
      </c>
      <c r="D59" s="25">
        <f>SUM(D39:D58)</f>
        <v>0</v>
      </c>
      <c r="E59" s="25">
        <f>SUM(E39:E58)</f>
        <v>0</v>
      </c>
      <c r="F59" s="25">
        <f>SUM(F39:F58)</f>
        <v>0</v>
      </c>
    </row>
    <row r="60" spans="2:6" ht="14.25" customHeight="1" x14ac:dyDescent="0.2"/>
    <row r="61" spans="2:6" ht="14.25" customHeight="1" x14ac:dyDescent="0.2"/>
    <row r="62" spans="2:6" ht="14.25" customHeight="1" x14ac:dyDescent="0.2"/>
    <row r="63" spans="2:6" ht="14.25" customHeight="1" x14ac:dyDescent="0.2">
      <c r="B63" s="22" t="s">
        <v>42</v>
      </c>
    </row>
    <row r="64" spans="2:6" ht="14.25" customHeight="1" x14ac:dyDescent="0.2">
      <c r="B64" s="40"/>
    </row>
    <row r="65" spans="2:7" ht="24" customHeight="1" x14ac:dyDescent="0.2">
      <c r="B65" s="24" t="s">
        <v>43</v>
      </c>
      <c r="C65" s="25" t="s">
        <v>9</v>
      </c>
      <c r="D65" s="25" t="s">
        <v>44</v>
      </c>
    </row>
    <row r="66" spans="2:7" ht="14.25" customHeight="1" x14ac:dyDescent="0.2">
      <c r="B66" s="26" t="s">
        <v>45</v>
      </c>
      <c r="C66" s="27"/>
      <c r="D66" s="27">
        <v>0</v>
      </c>
    </row>
    <row r="67" spans="2:7" ht="14.25" customHeight="1" x14ac:dyDescent="0.2">
      <c r="B67" s="28"/>
      <c r="C67" s="29"/>
      <c r="D67" s="29">
        <v>0</v>
      </c>
    </row>
    <row r="68" spans="2:7" ht="14.25" customHeight="1" x14ac:dyDescent="0.2">
      <c r="B68" s="28" t="s">
        <v>46</v>
      </c>
      <c r="C68" s="29"/>
      <c r="D68" s="29"/>
    </row>
    <row r="69" spans="2:7" ht="14.25" customHeight="1" x14ac:dyDescent="0.2">
      <c r="B69" s="31"/>
      <c r="C69" s="33"/>
      <c r="D69" s="33">
        <v>0</v>
      </c>
    </row>
    <row r="70" spans="2:7" ht="14.25" customHeight="1" x14ac:dyDescent="0.2">
      <c r="B70" s="41"/>
      <c r="C70" s="25">
        <f>SUM(C65:C69)</f>
        <v>0</v>
      </c>
      <c r="D70" s="25"/>
    </row>
    <row r="71" spans="2:7" ht="14.25" customHeight="1" x14ac:dyDescent="0.2">
      <c r="B71" s="41"/>
      <c r="C71" s="42"/>
      <c r="D71" s="42"/>
    </row>
    <row r="72" spans="2:7" ht="9.75" customHeight="1" x14ac:dyDescent="0.2">
      <c r="B72" s="41"/>
      <c r="C72" s="42"/>
      <c r="D72" s="42"/>
    </row>
    <row r="73" spans="2:7" ht="14.25" customHeight="1" x14ac:dyDescent="0.2"/>
    <row r="74" spans="2:7" ht="14.25" customHeight="1" x14ac:dyDescent="0.2">
      <c r="B74" s="22" t="s">
        <v>47</v>
      </c>
    </row>
    <row r="75" spans="2:7" ht="14.25" customHeight="1" x14ac:dyDescent="0.2">
      <c r="B75" s="40"/>
    </row>
    <row r="76" spans="2:7" ht="27.75" customHeight="1" x14ac:dyDescent="0.2">
      <c r="B76" s="24" t="s">
        <v>48</v>
      </c>
      <c r="C76" s="25" t="s">
        <v>9</v>
      </c>
      <c r="D76" s="25" t="s">
        <v>10</v>
      </c>
      <c r="E76" s="25" t="s">
        <v>49</v>
      </c>
      <c r="F76" s="43" t="s">
        <v>50</v>
      </c>
      <c r="G76" s="25" t="s">
        <v>51</v>
      </c>
    </row>
    <row r="77" spans="2:7" ht="14.25" customHeight="1" x14ac:dyDescent="0.2">
      <c r="B77" s="26" t="s">
        <v>52</v>
      </c>
      <c r="C77" s="44"/>
      <c r="D77" s="42">
        <v>0</v>
      </c>
      <c r="E77" s="42">
        <v>0</v>
      </c>
      <c r="F77" s="42">
        <v>0</v>
      </c>
      <c r="G77" s="45">
        <v>0</v>
      </c>
    </row>
    <row r="78" spans="2:7" ht="14.25" customHeight="1" x14ac:dyDescent="0.2">
      <c r="B78" s="28"/>
      <c r="C78" s="46"/>
      <c r="D78" s="42">
        <v>0</v>
      </c>
      <c r="E78" s="42">
        <v>0</v>
      </c>
      <c r="F78" s="42">
        <v>0</v>
      </c>
      <c r="G78" s="45">
        <v>0</v>
      </c>
    </row>
    <row r="79" spans="2:7" ht="14.25" customHeight="1" x14ac:dyDescent="0.2">
      <c r="B79" s="28"/>
      <c r="C79" s="46"/>
      <c r="D79" s="42">
        <v>0</v>
      </c>
      <c r="E79" s="42">
        <v>0</v>
      </c>
      <c r="F79" s="42">
        <v>0</v>
      </c>
      <c r="G79" s="45">
        <v>0</v>
      </c>
    </row>
    <row r="80" spans="2:7" ht="14.25" customHeight="1" x14ac:dyDescent="0.2">
      <c r="B80" s="31"/>
      <c r="C80" s="47"/>
      <c r="D80" s="42">
        <v>0</v>
      </c>
      <c r="E80" s="48">
        <v>0</v>
      </c>
      <c r="F80" s="48">
        <v>0</v>
      </c>
      <c r="G80" s="49">
        <v>0</v>
      </c>
    </row>
    <row r="81" spans="2:7" ht="15" customHeight="1" x14ac:dyDescent="0.2">
      <c r="B81" s="41"/>
      <c r="C81" s="25">
        <f>SUM(C76:C80)</f>
        <v>0</v>
      </c>
      <c r="D81" s="50">
        <v>0</v>
      </c>
      <c r="E81" s="51">
        <v>0</v>
      </c>
      <c r="F81" s="51">
        <v>0</v>
      </c>
      <c r="G81" s="52">
        <v>0</v>
      </c>
    </row>
    <row r="82" spans="2:7" x14ac:dyDescent="0.2">
      <c r="B82" s="41"/>
      <c r="C82" s="53"/>
      <c r="D82" s="53"/>
      <c r="E82" s="53"/>
      <c r="F82" s="53"/>
      <c r="G82" s="53"/>
    </row>
    <row r="83" spans="2:7" x14ac:dyDescent="0.2">
      <c r="B83" s="41"/>
      <c r="C83" s="53"/>
      <c r="D83" s="53"/>
      <c r="E83" s="53"/>
      <c r="F83" s="53"/>
      <c r="G83" s="53"/>
    </row>
    <row r="84" spans="2:7" x14ac:dyDescent="0.2">
      <c r="B84" s="41"/>
      <c r="C84" s="53"/>
      <c r="D84" s="53"/>
      <c r="E84" s="53"/>
      <c r="F84" s="53"/>
      <c r="G84" s="53"/>
    </row>
    <row r="85" spans="2:7" ht="26.25" customHeight="1" x14ac:dyDescent="0.2">
      <c r="B85" s="24" t="s">
        <v>53</v>
      </c>
      <c r="C85" s="25" t="s">
        <v>9</v>
      </c>
      <c r="D85" s="25" t="s">
        <v>10</v>
      </c>
      <c r="E85" s="25" t="s">
        <v>54</v>
      </c>
      <c r="F85" s="53"/>
      <c r="G85" s="53"/>
    </row>
    <row r="86" spans="2:7" x14ac:dyDescent="0.2">
      <c r="B86" s="26" t="s">
        <v>55</v>
      </c>
      <c r="C86" s="45"/>
      <c r="D86" s="29">
        <v>0</v>
      </c>
      <c r="E86" s="29">
        <v>0</v>
      </c>
      <c r="F86" s="53"/>
      <c r="G86" s="53"/>
    </row>
    <row r="87" spans="2:7" x14ac:dyDescent="0.2">
      <c r="B87" s="31"/>
      <c r="C87" s="45"/>
      <c r="D87" s="29">
        <v>0</v>
      </c>
      <c r="E87" s="29">
        <v>0</v>
      </c>
      <c r="F87" s="53"/>
      <c r="G87" s="53"/>
    </row>
    <row r="88" spans="2:7" ht="16.5" customHeight="1" x14ac:dyDescent="0.2">
      <c r="B88" s="41"/>
      <c r="C88" s="25">
        <f>SUM(C86:C87)</f>
        <v>0</v>
      </c>
      <c r="D88" s="54"/>
      <c r="E88" s="55"/>
      <c r="F88" s="53"/>
      <c r="G88" s="53"/>
    </row>
    <row r="89" spans="2:7" x14ac:dyDescent="0.2">
      <c r="B89" s="41"/>
      <c r="C89" s="53"/>
      <c r="D89" s="53"/>
      <c r="E89" s="53"/>
      <c r="F89" s="53"/>
      <c r="G89" s="53"/>
    </row>
    <row r="90" spans="2:7" x14ac:dyDescent="0.2">
      <c r="B90" s="41"/>
      <c r="C90" s="53"/>
      <c r="D90" s="53"/>
      <c r="E90" s="53"/>
      <c r="F90" s="53"/>
      <c r="G90" s="53"/>
    </row>
    <row r="91" spans="2:7" x14ac:dyDescent="0.2">
      <c r="B91" s="41"/>
      <c r="C91" s="53"/>
      <c r="D91" s="53"/>
      <c r="E91" s="53"/>
      <c r="F91" s="53"/>
      <c r="G91" s="53"/>
    </row>
    <row r="92" spans="2:7" x14ac:dyDescent="0.2">
      <c r="B92" s="41"/>
      <c r="C92" s="53"/>
      <c r="D92" s="53"/>
      <c r="E92" s="53"/>
      <c r="F92" s="53"/>
      <c r="G92" s="53"/>
    </row>
    <row r="93" spans="2:7" x14ac:dyDescent="0.2">
      <c r="B93" s="40"/>
    </row>
    <row r="94" spans="2:7" x14ac:dyDescent="0.2">
      <c r="B94" s="22" t="s">
        <v>56</v>
      </c>
    </row>
    <row r="96" spans="2:7" x14ac:dyDescent="0.2">
      <c r="B96" s="40"/>
    </row>
    <row r="97" spans="2:6" ht="24" customHeight="1" x14ac:dyDescent="0.2">
      <c r="B97" s="24" t="s">
        <v>57</v>
      </c>
      <c r="C97" s="25" t="s">
        <v>58</v>
      </c>
      <c r="D97" s="25" t="s">
        <v>59</v>
      </c>
      <c r="E97" s="25" t="s">
        <v>60</v>
      </c>
      <c r="F97" s="25" t="s">
        <v>61</v>
      </c>
    </row>
    <row r="98" spans="2:6" x14ac:dyDescent="0.2">
      <c r="B98" s="26" t="s">
        <v>62</v>
      </c>
      <c r="C98" s="56">
        <v>96458441.939999998</v>
      </c>
      <c r="D98" s="56">
        <v>109522313.03</v>
      </c>
      <c r="E98" s="56">
        <v>13063871.09</v>
      </c>
      <c r="F98" s="57">
        <v>0</v>
      </c>
    </row>
    <row r="99" spans="2:6" x14ac:dyDescent="0.2">
      <c r="B99" s="58" t="s">
        <v>63</v>
      </c>
      <c r="C99" s="59">
        <v>38941600</v>
      </c>
      <c r="D99" s="59">
        <v>38941600</v>
      </c>
      <c r="E99" s="59">
        <v>0</v>
      </c>
      <c r="F99" s="45"/>
    </row>
    <row r="100" spans="2:6" x14ac:dyDescent="0.2">
      <c r="B100" s="58" t="s">
        <v>64</v>
      </c>
      <c r="C100" s="59">
        <v>46286425.810000002</v>
      </c>
      <c r="D100" s="59">
        <v>46286425.810000002</v>
      </c>
      <c r="E100" s="59">
        <v>0</v>
      </c>
      <c r="F100" s="45"/>
    </row>
    <row r="101" spans="2:6" x14ac:dyDescent="0.2">
      <c r="B101" s="58" t="s">
        <v>65</v>
      </c>
      <c r="C101" s="59">
        <v>494020</v>
      </c>
      <c r="D101" s="59">
        <v>494020</v>
      </c>
      <c r="E101" s="59">
        <v>0</v>
      </c>
      <c r="F101" s="45"/>
    </row>
    <row r="102" spans="2:6" x14ac:dyDescent="0.2">
      <c r="B102" s="58" t="s">
        <v>66</v>
      </c>
      <c r="C102" s="59">
        <v>10736396.130000001</v>
      </c>
      <c r="D102" s="59">
        <v>23800267.219999999</v>
      </c>
      <c r="E102" s="59">
        <v>13063871.09</v>
      </c>
      <c r="F102" s="45"/>
    </row>
    <row r="103" spans="2:6" x14ac:dyDescent="0.2">
      <c r="B103" s="28"/>
      <c r="C103" s="60"/>
      <c r="D103" s="60"/>
      <c r="E103" s="30"/>
      <c r="F103" s="45"/>
    </row>
    <row r="104" spans="2:6" x14ac:dyDescent="0.2">
      <c r="B104" s="28" t="s">
        <v>67</v>
      </c>
      <c r="C104" s="56">
        <v>27557825.18</v>
      </c>
      <c r="D104" s="56">
        <v>30308679.199999999</v>
      </c>
      <c r="E104" s="56">
        <v>2750854.02</v>
      </c>
      <c r="F104" s="45">
        <v>0</v>
      </c>
    </row>
    <row r="105" spans="2:6" x14ac:dyDescent="0.2">
      <c r="B105" s="58" t="s">
        <v>68</v>
      </c>
      <c r="C105" s="59">
        <v>64965.66</v>
      </c>
      <c r="D105" s="59">
        <v>333583.11</v>
      </c>
      <c r="E105" s="59">
        <v>268617.45</v>
      </c>
      <c r="F105" s="45"/>
    </row>
    <row r="106" spans="2:6" x14ac:dyDescent="0.2">
      <c r="B106" s="58" t="s">
        <v>69</v>
      </c>
      <c r="C106" s="59">
        <v>4380160.53</v>
      </c>
      <c r="D106" s="59">
        <v>4315051.18</v>
      </c>
      <c r="E106" s="59">
        <v>-65109.35</v>
      </c>
      <c r="F106" s="45"/>
    </row>
    <row r="107" spans="2:6" x14ac:dyDescent="0.2">
      <c r="B107" s="61" t="s">
        <v>70</v>
      </c>
      <c r="C107" s="59">
        <v>0</v>
      </c>
      <c r="D107" s="59">
        <v>20680.48</v>
      </c>
      <c r="E107" s="59">
        <v>20680.48</v>
      </c>
      <c r="F107" s="45"/>
    </row>
    <row r="108" spans="2:6" x14ac:dyDescent="0.2">
      <c r="B108" s="58" t="s">
        <v>71</v>
      </c>
      <c r="C108" s="59">
        <v>1105292.43</v>
      </c>
      <c r="D108" s="59">
        <v>4049147.24</v>
      </c>
      <c r="E108" s="59">
        <v>2943854.81</v>
      </c>
      <c r="F108" s="45"/>
    </row>
    <row r="109" spans="2:6" x14ac:dyDescent="0.2">
      <c r="B109" s="58" t="s">
        <v>72</v>
      </c>
      <c r="C109" s="59">
        <v>8573559.8000000007</v>
      </c>
      <c r="D109" s="59">
        <v>7710055.5599999996</v>
      </c>
      <c r="E109" s="59">
        <v>-863504.24</v>
      </c>
      <c r="F109" s="45"/>
    </row>
    <row r="110" spans="2:6" x14ac:dyDescent="0.2">
      <c r="B110" s="58" t="s">
        <v>73</v>
      </c>
      <c r="C110" s="59">
        <v>122822.09</v>
      </c>
      <c r="D110" s="59">
        <v>122822.09</v>
      </c>
      <c r="E110" s="59">
        <v>0</v>
      </c>
      <c r="F110" s="45"/>
    </row>
    <row r="111" spans="2:6" x14ac:dyDescent="0.2">
      <c r="B111" s="58" t="s">
        <v>74</v>
      </c>
      <c r="C111" s="59">
        <v>487278.89</v>
      </c>
      <c r="D111" s="59">
        <v>451670.24</v>
      </c>
      <c r="E111" s="59">
        <v>-35608.65</v>
      </c>
      <c r="F111" s="45"/>
    </row>
    <row r="112" spans="2:6" x14ac:dyDescent="0.2">
      <c r="B112" s="58" t="s">
        <v>75</v>
      </c>
      <c r="C112" s="59">
        <v>189792.01</v>
      </c>
      <c r="D112" s="59">
        <v>329503.34000000003</v>
      </c>
      <c r="E112" s="59">
        <v>139711.32999999999</v>
      </c>
      <c r="F112" s="45"/>
    </row>
    <row r="113" spans="2:6" x14ac:dyDescent="0.2">
      <c r="B113" s="58" t="s">
        <v>76</v>
      </c>
      <c r="C113" s="59">
        <v>19507.72</v>
      </c>
      <c r="D113" s="59">
        <v>19507.72</v>
      </c>
      <c r="E113" s="59">
        <v>0</v>
      </c>
      <c r="F113" s="45"/>
    </row>
    <row r="114" spans="2:6" x14ac:dyDescent="0.2">
      <c r="B114" s="58" t="s">
        <v>77</v>
      </c>
      <c r="C114" s="59">
        <v>68600</v>
      </c>
      <c r="D114" s="59">
        <v>68600</v>
      </c>
      <c r="E114" s="59">
        <v>0</v>
      </c>
      <c r="F114" s="45"/>
    </row>
    <row r="115" spans="2:6" x14ac:dyDescent="0.2">
      <c r="B115" s="58" t="s">
        <v>78</v>
      </c>
      <c r="C115" s="59">
        <v>1681917.09</v>
      </c>
      <c r="D115" s="59">
        <v>1681917.09</v>
      </c>
      <c r="E115" s="59">
        <v>0</v>
      </c>
      <c r="F115" s="45"/>
    </row>
    <row r="116" spans="2:6" x14ac:dyDescent="0.2">
      <c r="B116" s="58" t="s">
        <v>79</v>
      </c>
      <c r="C116" s="59">
        <v>1368543.66</v>
      </c>
      <c r="D116" s="59">
        <v>1368543.66</v>
      </c>
      <c r="E116" s="59">
        <v>0</v>
      </c>
      <c r="F116" s="45"/>
    </row>
    <row r="117" spans="2:6" x14ac:dyDescent="0.2">
      <c r="B117" s="58" t="s">
        <v>80</v>
      </c>
      <c r="C117" s="59">
        <v>167809.15</v>
      </c>
      <c r="D117" s="59">
        <v>305061.25</v>
      </c>
      <c r="E117" s="59">
        <v>137252.1</v>
      </c>
      <c r="F117" s="45"/>
    </row>
    <row r="118" spans="2:6" x14ac:dyDescent="0.2">
      <c r="B118" s="58" t="s">
        <v>81</v>
      </c>
      <c r="C118" s="59">
        <v>311521.11</v>
      </c>
      <c r="D118" s="59">
        <v>311521.11</v>
      </c>
      <c r="E118" s="59">
        <v>0</v>
      </c>
      <c r="F118" s="45"/>
    </row>
    <row r="119" spans="2:6" x14ac:dyDescent="0.2">
      <c r="B119" s="58" t="s">
        <v>82</v>
      </c>
      <c r="C119" s="59">
        <v>411576.1</v>
      </c>
      <c r="D119" s="59">
        <v>462369.1</v>
      </c>
      <c r="E119" s="59">
        <v>50793</v>
      </c>
      <c r="F119" s="45"/>
    </row>
    <row r="120" spans="2:6" x14ac:dyDescent="0.2">
      <c r="B120" s="58" t="s">
        <v>83</v>
      </c>
      <c r="C120" s="59">
        <v>32102.25</v>
      </c>
      <c r="D120" s="59">
        <v>32102.25</v>
      </c>
      <c r="E120" s="59">
        <v>0</v>
      </c>
      <c r="F120" s="45"/>
    </row>
    <row r="121" spans="2:6" x14ac:dyDescent="0.2">
      <c r="B121" s="58" t="s">
        <v>84</v>
      </c>
      <c r="C121" s="59">
        <v>1580700.28</v>
      </c>
      <c r="D121" s="59">
        <v>1887614.28</v>
      </c>
      <c r="E121" s="59">
        <v>306914</v>
      </c>
      <c r="F121" s="45"/>
    </row>
    <row r="122" spans="2:6" x14ac:dyDescent="0.2">
      <c r="B122" s="58" t="s">
        <v>85</v>
      </c>
      <c r="C122" s="59">
        <v>1687048.08</v>
      </c>
      <c r="D122" s="59">
        <v>1233602</v>
      </c>
      <c r="E122" s="59">
        <v>-453446.08</v>
      </c>
      <c r="F122" s="45"/>
    </row>
    <row r="123" spans="2:6" x14ac:dyDescent="0.2">
      <c r="B123" s="58" t="s">
        <v>86</v>
      </c>
      <c r="C123" s="59">
        <v>105032.08</v>
      </c>
      <c r="D123" s="59">
        <v>272922.08</v>
      </c>
      <c r="E123" s="59">
        <v>167890</v>
      </c>
      <c r="F123" s="45"/>
    </row>
    <row r="124" spans="2:6" x14ac:dyDescent="0.2">
      <c r="B124" s="58" t="s">
        <v>87</v>
      </c>
      <c r="C124" s="59">
        <v>2300825.4</v>
      </c>
      <c r="D124" s="59">
        <v>2300825.4</v>
      </c>
      <c r="E124" s="59">
        <v>0</v>
      </c>
      <c r="F124" s="45"/>
    </row>
    <row r="125" spans="2:6" x14ac:dyDescent="0.2">
      <c r="B125" s="58" t="s">
        <v>88</v>
      </c>
      <c r="C125" s="59">
        <v>0</v>
      </c>
      <c r="D125" s="59">
        <v>42794.1</v>
      </c>
      <c r="E125" s="59">
        <v>42794.1</v>
      </c>
      <c r="F125" s="45"/>
    </row>
    <row r="126" spans="2:6" x14ac:dyDescent="0.2">
      <c r="B126" s="58" t="s">
        <v>89</v>
      </c>
      <c r="C126" s="59">
        <v>220000</v>
      </c>
      <c r="D126" s="59">
        <v>220000</v>
      </c>
      <c r="E126" s="59">
        <v>0</v>
      </c>
      <c r="F126" s="45"/>
    </row>
    <row r="127" spans="2:6" x14ac:dyDescent="0.2">
      <c r="B127" s="58" t="s">
        <v>90</v>
      </c>
      <c r="C127" s="59">
        <v>512130.11</v>
      </c>
      <c r="D127" s="59">
        <v>512130.11</v>
      </c>
      <c r="E127" s="59">
        <v>0</v>
      </c>
      <c r="F127" s="45"/>
    </row>
    <row r="128" spans="2:6" x14ac:dyDescent="0.2">
      <c r="B128" s="61" t="s">
        <v>91</v>
      </c>
      <c r="C128" s="59">
        <v>0</v>
      </c>
      <c r="D128" s="59">
        <v>75649.460000000006</v>
      </c>
      <c r="E128" s="59">
        <v>75649.460000000006</v>
      </c>
      <c r="F128" s="45"/>
    </row>
    <row r="129" spans="2:6" x14ac:dyDescent="0.2">
      <c r="B129" s="58" t="s">
        <v>92</v>
      </c>
      <c r="C129" s="59">
        <v>892491.19</v>
      </c>
      <c r="D129" s="59">
        <v>888056.8</v>
      </c>
      <c r="E129" s="59">
        <v>-4434.3900000000003</v>
      </c>
      <c r="F129" s="45"/>
    </row>
    <row r="130" spans="2:6" x14ac:dyDescent="0.2">
      <c r="B130" s="58" t="s">
        <v>93</v>
      </c>
      <c r="C130" s="59">
        <v>957437.35</v>
      </c>
      <c r="D130" s="59">
        <v>978137.35</v>
      </c>
      <c r="E130" s="59">
        <v>20700</v>
      </c>
      <c r="F130" s="45"/>
    </row>
    <row r="131" spans="2:6" x14ac:dyDescent="0.2">
      <c r="B131" s="58" t="s">
        <v>94</v>
      </c>
      <c r="C131" s="59">
        <v>120654.2</v>
      </c>
      <c r="D131" s="59">
        <v>120654.2</v>
      </c>
      <c r="E131" s="59">
        <v>0</v>
      </c>
      <c r="F131" s="45"/>
    </row>
    <row r="132" spans="2:6" x14ac:dyDescent="0.2">
      <c r="B132" s="58" t="s">
        <v>95</v>
      </c>
      <c r="C132" s="59">
        <v>150210</v>
      </c>
      <c r="D132" s="59">
        <v>150210</v>
      </c>
      <c r="E132" s="59">
        <v>0</v>
      </c>
      <c r="F132" s="45"/>
    </row>
    <row r="133" spans="2:6" x14ac:dyDescent="0.2">
      <c r="B133" s="58" t="s">
        <v>96</v>
      </c>
      <c r="C133" s="59">
        <v>45848</v>
      </c>
      <c r="D133" s="59">
        <v>43948</v>
      </c>
      <c r="E133" s="59">
        <v>-1900</v>
      </c>
      <c r="F133" s="45"/>
    </row>
    <row r="134" spans="2:6" x14ac:dyDescent="0.2">
      <c r="B134" s="28"/>
      <c r="C134" s="30"/>
      <c r="D134" s="30"/>
      <c r="E134" s="30"/>
      <c r="F134" s="45">
        <v>0</v>
      </c>
    </row>
    <row r="135" spans="2:6" x14ac:dyDescent="0.2">
      <c r="B135" s="28" t="s">
        <v>97</v>
      </c>
      <c r="C135" s="56">
        <v>-21632114.390000001</v>
      </c>
      <c r="D135" s="56">
        <v>-22641066.34</v>
      </c>
      <c r="E135" s="56">
        <v>-1008951.95</v>
      </c>
      <c r="F135" s="45">
        <v>0</v>
      </c>
    </row>
    <row r="136" spans="2:6" x14ac:dyDescent="0.2">
      <c r="B136" s="58" t="s">
        <v>98</v>
      </c>
      <c r="C136" s="59">
        <v>-3653844.37</v>
      </c>
      <c r="D136" s="59">
        <v>-3851041.67</v>
      </c>
      <c r="E136" s="59">
        <v>-197197.3</v>
      </c>
      <c r="F136" s="45"/>
    </row>
    <row r="137" spans="2:6" x14ac:dyDescent="0.2">
      <c r="B137" s="61" t="s">
        <v>99</v>
      </c>
      <c r="C137" s="59">
        <v>0</v>
      </c>
      <c r="D137" s="59">
        <v>-344.68</v>
      </c>
      <c r="E137" s="59">
        <v>-344.68</v>
      </c>
      <c r="F137" s="45"/>
    </row>
    <row r="138" spans="2:6" x14ac:dyDescent="0.2">
      <c r="B138" s="58" t="s">
        <v>100</v>
      </c>
      <c r="C138" s="59">
        <v>-24653.55</v>
      </c>
      <c r="D138" s="59">
        <v>-27892.51</v>
      </c>
      <c r="E138" s="59">
        <v>-3238.96</v>
      </c>
      <c r="F138" s="45"/>
    </row>
    <row r="139" spans="2:6" x14ac:dyDescent="0.2">
      <c r="B139" s="58" t="s">
        <v>101</v>
      </c>
      <c r="C139" s="59">
        <v>-9575504.4000000004</v>
      </c>
      <c r="D139" s="59">
        <v>-9663544.1300000008</v>
      </c>
      <c r="E139" s="59">
        <v>-88039.73</v>
      </c>
      <c r="F139" s="45"/>
    </row>
    <row r="140" spans="2:6" x14ac:dyDescent="0.2">
      <c r="B140" s="58" t="s">
        <v>102</v>
      </c>
      <c r="C140" s="59">
        <v>-331358.81</v>
      </c>
      <c r="D140" s="59">
        <v>-365320.73</v>
      </c>
      <c r="E140" s="59">
        <v>-33961.919999999998</v>
      </c>
      <c r="F140" s="45"/>
    </row>
    <row r="141" spans="2:6" x14ac:dyDescent="0.2">
      <c r="B141" s="58" t="s">
        <v>103</v>
      </c>
      <c r="C141" s="59">
        <v>-39730.17</v>
      </c>
      <c r="D141" s="59">
        <v>-61183.13</v>
      </c>
      <c r="E141" s="59">
        <v>-21452.959999999999</v>
      </c>
      <c r="F141" s="45"/>
    </row>
    <row r="142" spans="2:6" x14ac:dyDescent="0.2">
      <c r="B142" s="58" t="s">
        <v>104</v>
      </c>
      <c r="C142" s="59">
        <v>-6502.53</v>
      </c>
      <c r="D142" s="59">
        <v>-8453.34</v>
      </c>
      <c r="E142" s="59">
        <v>-1950.81</v>
      </c>
      <c r="F142" s="45"/>
    </row>
    <row r="143" spans="2:6" x14ac:dyDescent="0.2">
      <c r="B143" s="58" t="s">
        <v>105</v>
      </c>
      <c r="C143" s="59">
        <v>-4024.99</v>
      </c>
      <c r="D143" s="59">
        <v>-10884.99</v>
      </c>
      <c r="E143" s="59">
        <v>-6860</v>
      </c>
      <c r="F143" s="45"/>
    </row>
    <row r="144" spans="2:6" x14ac:dyDescent="0.2">
      <c r="B144" s="58" t="s">
        <v>106</v>
      </c>
      <c r="C144" s="59">
        <v>-1584191.91</v>
      </c>
      <c r="D144" s="59">
        <v>-1763362.39</v>
      </c>
      <c r="E144" s="59">
        <v>-179170.48</v>
      </c>
      <c r="F144" s="45"/>
    </row>
    <row r="145" spans="2:6" x14ac:dyDescent="0.2">
      <c r="B145" s="58" t="s">
        <v>107</v>
      </c>
      <c r="C145" s="59">
        <v>-326803.20000000001</v>
      </c>
      <c r="D145" s="59">
        <v>-347138.18</v>
      </c>
      <c r="E145" s="59">
        <v>-20334.98</v>
      </c>
      <c r="F145" s="45"/>
    </row>
    <row r="146" spans="2:6" x14ac:dyDescent="0.2">
      <c r="B146" s="58" t="s">
        <v>108</v>
      </c>
      <c r="C146" s="59">
        <v>-191825.35</v>
      </c>
      <c r="D146" s="59">
        <v>-344567.71</v>
      </c>
      <c r="E146" s="59">
        <v>-152742.35999999999</v>
      </c>
      <c r="F146" s="45"/>
    </row>
    <row r="147" spans="2:6" x14ac:dyDescent="0.2">
      <c r="B147" s="58" t="s">
        <v>109</v>
      </c>
      <c r="C147" s="59">
        <v>-1804030.84</v>
      </c>
      <c r="D147" s="59">
        <v>-1912573.46</v>
      </c>
      <c r="E147" s="59">
        <v>-108542.62</v>
      </c>
      <c r="F147" s="45"/>
    </row>
    <row r="148" spans="2:6" x14ac:dyDescent="0.2">
      <c r="B148" s="58" t="s">
        <v>110</v>
      </c>
      <c r="C148" s="59">
        <v>-2344764.1</v>
      </c>
      <c r="D148" s="59">
        <v>-2359464.58</v>
      </c>
      <c r="E148" s="59">
        <v>-14700.48</v>
      </c>
      <c r="F148" s="45"/>
    </row>
    <row r="149" spans="2:6" x14ac:dyDescent="0.2">
      <c r="B149" s="61" t="s">
        <v>111</v>
      </c>
      <c r="C149" s="59">
        <v>0</v>
      </c>
      <c r="D149" s="59">
        <v>-713.24</v>
      </c>
      <c r="E149" s="59">
        <v>-713.24</v>
      </c>
      <c r="F149" s="45"/>
    </row>
    <row r="150" spans="2:6" x14ac:dyDescent="0.2">
      <c r="B150" s="58" t="s">
        <v>112</v>
      </c>
      <c r="C150" s="59">
        <v>-523978.03</v>
      </c>
      <c r="D150" s="59">
        <v>-604761.68000000005</v>
      </c>
      <c r="E150" s="59">
        <v>-80783.649999999994</v>
      </c>
      <c r="F150" s="45"/>
    </row>
    <row r="151" spans="2:6" x14ac:dyDescent="0.2">
      <c r="B151" s="58" t="s">
        <v>113</v>
      </c>
      <c r="C151" s="59">
        <v>-892491.19</v>
      </c>
      <c r="D151" s="59">
        <v>-888056.8</v>
      </c>
      <c r="E151" s="59">
        <v>4434.3900000000003</v>
      </c>
      <c r="F151" s="45"/>
    </row>
    <row r="152" spans="2:6" x14ac:dyDescent="0.2">
      <c r="B152" s="58" t="s">
        <v>114</v>
      </c>
      <c r="C152" s="59">
        <v>-179978.23</v>
      </c>
      <c r="D152" s="59">
        <v>-282153.12</v>
      </c>
      <c r="E152" s="59">
        <v>-102174.89</v>
      </c>
      <c r="F152" s="45"/>
    </row>
    <row r="153" spans="2:6" x14ac:dyDescent="0.2">
      <c r="B153" s="58" t="s">
        <v>115</v>
      </c>
      <c r="C153" s="59">
        <v>-148432.72</v>
      </c>
      <c r="D153" s="59">
        <v>-149610</v>
      </c>
      <c r="E153" s="59">
        <v>-1177.28</v>
      </c>
      <c r="F153" s="45"/>
    </row>
    <row r="154" spans="2:6" x14ac:dyDescent="0.2">
      <c r="B154" s="62"/>
      <c r="C154" s="32"/>
      <c r="D154" s="32"/>
      <c r="E154" s="32"/>
      <c r="F154" s="49">
        <v>0</v>
      </c>
    </row>
    <row r="155" spans="2:6" ht="18" customHeight="1" x14ac:dyDescent="0.2">
      <c r="C155" s="36">
        <f>C98+C104+C135</f>
        <v>102384152.73</v>
      </c>
      <c r="D155" s="36">
        <f>D98+D104+D135</f>
        <v>117189925.88999999</v>
      </c>
      <c r="E155" s="36">
        <f>E98+E104+E135</f>
        <v>14805773.16</v>
      </c>
      <c r="F155" s="63"/>
    </row>
    <row r="158" spans="2:6" ht="21.75" customHeight="1" x14ac:dyDescent="0.2">
      <c r="B158" s="24" t="s">
        <v>116</v>
      </c>
      <c r="C158" s="25" t="s">
        <v>58</v>
      </c>
      <c r="D158" s="25" t="s">
        <v>59</v>
      </c>
      <c r="E158" s="25" t="s">
        <v>60</v>
      </c>
      <c r="F158" s="25" t="s">
        <v>61</v>
      </c>
    </row>
    <row r="159" spans="2:6" x14ac:dyDescent="0.2">
      <c r="B159" s="64" t="s">
        <v>117</v>
      </c>
      <c r="C159" s="27"/>
      <c r="D159" s="27"/>
      <c r="E159" s="27"/>
      <c r="F159" s="57"/>
    </row>
    <row r="160" spans="2:6" x14ac:dyDescent="0.2">
      <c r="B160" s="65"/>
      <c r="C160" s="29"/>
      <c r="D160" s="29"/>
      <c r="E160" s="29"/>
      <c r="F160" s="45"/>
    </row>
    <row r="161" spans="2:6" x14ac:dyDescent="0.2">
      <c r="B161" s="65" t="s">
        <v>118</v>
      </c>
      <c r="C161" s="60">
        <f>SUM(C162:C163)</f>
        <v>19089.840000000004</v>
      </c>
      <c r="D161" s="60">
        <f t="shared" ref="D161:E161" si="1">SUM(D162:D163)</f>
        <v>0</v>
      </c>
      <c r="E161" s="60">
        <f t="shared" si="1"/>
        <v>-19089.84</v>
      </c>
      <c r="F161" s="45"/>
    </row>
    <row r="162" spans="2:6" x14ac:dyDescent="0.2">
      <c r="B162" s="66" t="s">
        <v>119</v>
      </c>
      <c r="C162" s="59">
        <v>71035.05</v>
      </c>
      <c r="D162" s="59">
        <v>71035.05</v>
      </c>
      <c r="E162" s="59">
        <v>0</v>
      </c>
      <c r="F162" s="45"/>
    </row>
    <row r="163" spans="2:6" x14ac:dyDescent="0.2">
      <c r="B163" s="66" t="s">
        <v>120</v>
      </c>
      <c r="C163" s="59">
        <v>-51945.21</v>
      </c>
      <c r="D163" s="59">
        <v>-71035.05</v>
      </c>
      <c r="E163" s="59">
        <v>-19089.84</v>
      </c>
      <c r="F163" s="45"/>
    </row>
    <row r="164" spans="2:6" x14ac:dyDescent="0.2">
      <c r="B164" s="65"/>
      <c r="C164" s="29"/>
      <c r="D164" s="29"/>
      <c r="E164" s="29"/>
      <c r="F164" s="45"/>
    </row>
    <row r="165" spans="2:6" x14ac:dyDescent="0.2">
      <c r="B165" s="67"/>
      <c r="C165" s="33"/>
      <c r="D165" s="33"/>
      <c r="E165" s="33"/>
      <c r="F165" s="49"/>
    </row>
    <row r="166" spans="2:6" ht="16.5" customHeight="1" x14ac:dyDescent="0.2">
      <c r="C166" s="36">
        <f>C161</f>
        <v>19089.840000000004</v>
      </c>
      <c r="D166" s="36">
        <f>D161</f>
        <v>0</v>
      </c>
      <c r="E166" s="36">
        <f>E161</f>
        <v>-19089.84</v>
      </c>
      <c r="F166" s="63"/>
    </row>
    <row r="169" spans="2:6" ht="27" customHeight="1" x14ac:dyDescent="0.2">
      <c r="B169" s="24" t="s">
        <v>121</v>
      </c>
      <c r="C169" s="25" t="s">
        <v>9</v>
      </c>
    </row>
    <row r="170" spans="2:6" x14ac:dyDescent="0.2">
      <c r="B170" s="26" t="s">
        <v>122</v>
      </c>
      <c r="C170" s="27"/>
    </row>
    <row r="171" spans="2:6" x14ac:dyDescent="0.2">
      <c r="B171" s="28"/>
      <c r="C171" s="29"/>
    </row>
    <row r="172" spans="2:6" x14ac:dyDescent="0.2">
      <c r="B172" s="31"/>
      <c r="C172" s="33"/>
    </row>
    <row r="173" spans="2:6" ht="15" customHeight="1" x14ac:dyDescent="0.2">
      <c r="C173" s="25">
        <f>SUM(C171:C172)</f>
        <v>0</v>
      </c>
    </row>
    <row r="174" spans="2:6" x14ac:dyDescent="0.2">
      <c r="B174" s="5"/>
    </row>
    <row r="176" spans="2:6" ht="22.5" customHeight="1" x14ac:dyDescent="0.2">
      <c r="B176" s="68" t="s">
        <v>123</v>
      </c>
      <c r="C176" s="69" t="s">
        <v>9</v>
      </c>
      <c r="D176" s="70" t="s">
        <v>124</v>
      </c>
    </row>
    <row r="177" spans="2:6" x14ac:dyDescent="0.2">
      <c r="B177" s="71"/>
      <c r="C177" s="72"/>
      <c r="D177" s="73"/>
    </row>
    <row r="178" spans="2:6" x14ac:dyDescent="0.2">
      <c r="B178" s="74"/>
      <c r="C178" s="75"/>
      <c r="D178" s="76"/>
    </row>
    <row r="179" spans="2:6" x14ac:dyDescent="0.2">
      <c r="B179" s="77"/>
      <c r="C179" s="78"/>
      <c r="D179" s="78"/>
    </row>
    <row r="180" spans="2:6" x14ac:dyDescent="0.2">
      <c r="B180" s="77"/>
      <c r="C180" s="78"/>
      <c r="D180" s="78"/>
    </row>
    <row r="181" spans="2:6" x14ac:dyDescent="0.2">
      <c r="B181" s="79"/>
      <c r="C181" s="80"/>
      <c r="D181" s="80"/>
    </row>
    <row r="182" spans="2:6" ht="14.25" customHeight="1" x14ac:dyDescent="0.2">
      <c r="C182" s="25">
        <f t="shared" ref="C182" si="2">SUM(C180:C181)</f>
        <v>0</v>
      </c>
      <c r="D182" s="25"/>
    </row>
    <row r="186" spans="2:6" x14ac:dyDescent="0.2">
      <c r="B186" s="18" t="s">
        <v>125</v>
      </c>
    </row>
    <row r="188" spans="2:6" ht="20.25" customHeight="1" x14ac:dyDescent="0.2">
      <c r="B188" s="81" t="s">
        <v>126</v>
      </c>
      <c r="C188" s="69" t="s">
        <v>9</v>
      </c>
      <c r="D188" s="25" t="s">
        <v>24</v>
      </c>
      <c r="E188" s="25" t="s">
        <v>25</v>
      </c>
      <c r="F188" s="25" t="s">
        <v>26</v>
      </c>
    </row>
    <row r="189" spans="2:6" x14ac:dyDescent="0.2">
      <c r="B189" s="26" t="s">
        <v>127</v>
      </c>
      <c r="C189" s="82">
        <f>SUM(C190:C206)</f>
        <v>10012054.310000001</v>
      </c>
      <c r="D189" s="57"/>
      <c r="E189" s="27"/>
      <c r="F189" s="27"/>
    </row>
    <row r="190" spans="2:6" x14ac:dyDescent="0.2">
      <c r="B190" s="61" t="s">
        <v>128</v>
      </c>
      <c r="C190" s="83">
        <v>418081.2</v>
      </c>
      <c r="D190" s="45"/>
      <c r="E190" s="29"/>
      <c r="F190" s="29"/>
    </row>
    <row r="191" spans="2:6" x14ac:dyDescent="0.2">
      <c r="B191" s="61" t="s">
        <v>129</v>
      </c>
      <c r="C191" s="83">
        <v>102499.73</v>
      </c>
      <c r="D191" s="45"/>
      <c r="E191" s="29"/>
      <c r="F191" s="29"/>
    </row>
    <row r="192" spans="2:6" x14ac:dyDescent="0.2">
      <c r="B192" s="58" t="s">
        <v>130</v>
      </c>
      <c r="C192" s="83">
        <v>1041160.59</v>
      </c>
      <c r="D192" s="45"/>
      <c r="E192" s="29"/>
      <c r="F192" s="29"/>
    </row>
    <row r="193" spans="2:6" x14ac:dyDescent="0.2">
      <c r="B193" s="58" t="s">
        <v>131</v>
      </c>
      <c r="C193" s="83">
        <v>2755.14</v>
      </c>
      <c r="D193" s="45"/>
      <c r="E193" s="29"/>
      <c r="F193" s="29"/>
    </row>
    <row r="194" spans="2:6" x14ac:dyDescent="0.2">
      <c r="B194" s="61" t="s">
        <v>132</v>
      </c>
      <c r="C194" s="83">
        <v>905.17</v>
      </c>
      <c r="D194" s="45"/>
      <c r="E194" s="29"/>
      <c r="F194" s="29"/>
    </row>
    <row r="195" spans="2:6" x14ac:dyDescent="0.2">
      <c r="B195" s="61" t="s">
        <v>133</v>
      </c>
      <c r="C195" s="83">
        <v>90.52</v>
      </c>
      <c r="D195" s="45"/>
      <c r="E195" s="29"/>
      <c r="F195" s="29"/>
    </row>
    <row r="196" spans="2:6" x14ac:dyDescent="0.2">
      <c r="B196" s="58" t="s">
        <v>134</v>
      </c>
      <c r="C196" s="83">
        <v>108452</v>
      </c>
      <c r="D196" s="45"/>
      <c r="E196" s="29"/>
      <c r="F196" s="29"/>
    </row>
    <row r="197" spans="2:6" x14ac:dyDescent="0.2">
      <c r="B197" s="58" t="s">
        <v>135</v>
      </c>
      <c r="C197" s="83">
        <v>14149.15</v>
      </c>
      <c r="D197" s="45"/>
      <c r="E197" s="29"/>
      <c r="F197" s="29"/>
    </row>
    <row r="198" spans="2:6" x14ac:dyDescent="0.2">
      <c r="B198" s="58" t="s">
        <v>136</v>
      </c>
      <c r="C198" s="83">
        <v>17726.439999999999</v>
      </c>
      <c r="D198" s="45"/>
      <c r="E198" s="29"/>
      <c r="F198" s="29"/>
    </row>
    <row r="199" spans="2:6" x14ac:dyDescent="0.2">
      <c r="B199" s="61" t="s">
        <v>137</v>
      </c>
      <c r="C199" s="83">
        <v>255.24</v>
      </c>
      <c r="D199" s="45"/>
      <c r="E199" s="29"/>
      <c r="F199" s="29"/>
    </row>
    <row r="200" spans="2:6" x14ac:dyDescent="0.2">
      <c r="B200" s="58" t="s">
        <v>138</v>
      </c>
      <c r="C200" s="83">
        <v>21427.07</v>
      </c>
      <c r="D200" s="45"/>
      <c r="E200" s="29"/>
      <c r="F200" s="29"/>
    </row>
    <row r="201" spans="2:6" x14ac:dyDescent="0.2">
      <c r="B201" s="58" t="s">
        <v>139</v>
      </c>
      <c r="C201" s="83">
        <v>8463.6200000000008</v>
      </c>
      <c r="D201" s="45"/>
      <c r="E201" s="29"/>
      <c r="F201" s="29"/>
    </row>
    <row r="202" spans="2:6" x14ac:dyDescent="0.2">
      <c r="B202" s="61" t="s">
        <v>140</v>
      </c>
      <c r="C202" s="83">
        <v>756162</v>
      </c>
      <c r="D202" s="45"/>
      <c r="E202" s="29"/>
      <c r="F202" s="29"/>
    </row>
    <row r="203" spans="2:6" x14ac:dyDescent="0.2">
      <c r="B203" s="61" t="s">
        <v>141</v>
      </c>
      <c r="C203" s="83">
        <v>6650299.2199999997</v>
      </c>
      <c r="D203" s="45"/>
      <c r="E203" s="29"/>
      <c r="F203" s="29"/>
    </row>
    <row r="204" spans="2:6" x14ac:dyDescent="0.2">
      <c r="B204" s="58" t="s">
        <v>142</v>
      </c>
      <c r="C204" s="83">
        <v>4845</v>
      </c>
      <c r="D204" s="45"/>
      <c r="E204" s="29"/>
      <c r="F204" s="29"/>
    </row>
    <row r="205" spans="2:6" x14ac:dyDescent="0.2">
      <c r="B205" s="58" t="s">
        <v>143</v>
      </c>
      <c r="C205" s="83">
        <v>863892.25</v>
      </c>
      <c r="D205" s="45"/>
      <c r="E205" s="29"/>
      <c r="F205" s="29"/>
    </row>
    <row r="206" spans="2:6" x14ac:dyDescent="0.2">
      <c r="B206" s="58" t="s">
        <v>144</v>
      </c>
      <c r="C206" s="83">
        <v>889.97</v>
      </c>
      <c r="D206" s="45"/>
      <c r="E206" s="29"/>
      <c r="F206" s="29"/>
    </row>
    <row r="207" spans="2:6" x14ac:dyDescent="0.2">
      <c r="B207" s="58"/>
      <c r="C207" s="84" t="s">
        <v>41</v>
      </c>
      <c r="D207" s="45"/>
      <c r="E207" s="29"/>
      <c r="F207" s="29"/>
    </row>
    <row r="208" spans="2:6" x14ac:dyDescent="0.2">
      <c r="B208" s="28" t="s">
        <v>145</v>
      </c>
      <c r="C208" s="85">
        <v>0</v>
      </c>
      <c r="D208" s="45"/>
      <c r="E208" s="29"/>
      <c r="F208" s="29"/>
    </row>
    <row r="209" spans="2:6" x14ac:dyDescent="0.2">
      <c r="B209" s="31"/>
      <c r="C209" s="33"/>
      <c r="D209" s="49"/>
      <c r="E209" s="33"/>
      <c r="F209" s="33"/>
    </row>
    <row r="210" spans="2:6" ht="16.5" customHeight="1" x14ac:dyDescent="0.2">
      <c r="C210" s="36">
        <f>SUM(C190:C206)</f>
        <v>10012054.310000001</v>
      </c>
      <c r="D210" s="25">
        <f t="shared" ref="D210:F210" si="3">SUM(D208:D209)</f>
        <v>0</v>
      </c>
      <c r="E210" s="25">
        <f t="shared" si="3"/>
        <v>0</v>
      </c>
      <c r="F210" s="25">
        <f t="shared" si="3"/>
        <v>0</v>
      </c>
    </row>
    <row r="214" spans="2:6" ht="20.25" customHeight="1" x14ac:dyDescent="0.2">
      <c r="B214" s="68" t="s">
        <v>146</v>
      </c>
      <c r="C214" s="69" t="s">
        <v>9</v>
      </c>
      <c r="D214" s="25" t="s">
        <v>147</v>
      </c>
      <c r="E214" s="25" t="s">
        <v>124</v>
      </c>
    </row>
    <row r="215" spans="2:6" x14ac:dyDescent="0.2">
      <c r="B215" s="64" t="s">
        <v>148</v>
      </c>
      <c r="C215" s="86"/>
      <c r="D215" s="87"/>
      <c r="E215" s="88"/>
    </row>
    <row r="216" spans="2:6" x14ac:dyDescent="0.2">
      <c r="B216" s="89"/>
      <c r="C216" s="90"/>
      <c r="D216" s="91"/>
      <c r="E216" s="92"/>
    </row>
    <row r="217" spans="2:6" x14ac:dyDescent="0.2">
      <c r="B217" s="93"/>
      <c r="C217" s="94"/>
      <c r="D217" s="95"/>
      <c r="E217" s="96"/>
    </row>
    <row r="218" spans="2:6" ht="16.5" customHeight="1" x14ac:dyDescent="0.2">
      <c r="C218" s="25">
        <f>SUM(C216:C217)</f>
        <v>0</v>
      </c>
      <c r="D218" s="97"/>
      <c r="E218" s="98"/>
    </row>
    <row r="221" spans="2:6" ht="27.75" customHeight="1" x14ac:dyDescent="0.2">
      <c r="B221" s="68" t="s">
        <v>149</v>
      </c>
      <c r="C221" s="69" t="s">
        <v>9</v>
      </c>
      <c r="D221" s="25" t="s">
        <v>147</v>
      </c>
      <c r="E221" s="25" t="s">
        <v>124</v>
      </c>
    </row>
    <row r="222" spans="2:6" x14ac:dyDescent="0.2">
      <c r="B222" s="64" t="s">
        <v>150</v>
      </c>
      <c r="C222" s="86"/>
      <c r="D222" s="87"/>
      <c r="E222" s="88"/>
    </row>
    <row r="223" spans="2:6" x14ac:dyDescent="0.2">
      <c r="B223" s="89"/>
      <c r="C223" s="90"/>
      <c r="D223" s="91"/>
      <c r="E223" s="92"/>
    </row>
    <row r="224" spans="2:6" x14ac:dyDescent="0.2">
      <c r="B224" s="93"/>
      <c r="C224" s="94"/>
      <c r="D224" s="95"/>
      <c r="E224" s="96"/>
    </row>
    <row r="225" spans="2:5" ht="15" customHeight="1" x14ac:dyDescent="0.2">
      <c r="C225" s="25">
        <f>SUM(C223:C224)</f>
        <v>0</v>
      </c>
      <c r="D225" s="97"/>
      <c r="E225" s="98"/>
    </row>
    <row r="226" spans="2:5" x14ac:dyDescent="0.2">
      <c r="B226" s="5"/>
    </row>
    <row r="228" spans="2:5" ht="24" customHeight="1" x14ac:dyDescent="0.2">
      <c r="B228" s="68" t="s">
        <v>151</v>
      </c>
      <c r="C228" s="69" t="s">
        <v>9</v>
      </c>
      <c r="D228" s="25" t="s">
        <v>147</v>
      </c>
      <c r="E228" s="25" t="s">
        <v>124</v>
      </c>
    </row>
    <row r="229" spans="2:5" x14ac:dyDescent="0.2">
      <c r="B229" s="64" t="s">
        <v>152</v>
      </c>
      <c r="C229" s="86"/>
      <c r="D229" s="87"/>
      <c r="E229" s="88"/>
    </row>
    <row r="230" spans="2:5" x14ac:dyDescent="0.2">
      <c r="B230" s="89"/>
      <c r="C230" s="90"/>
      <c r="D230" s="91"/>
      <c r="E230" s="92"/>
    </row>
    <row r="231" spans="2:5" x14ac:dyDescent="0.2">
      <c r="B231" s="93"/>
      <c r="C231" s="94"/>
      <c r="D231" s="95"/>
      <c r="E231" s="96"/>
    </row>
    <row r="232" spans="2:5" ht="16.5" customHeight="1" x14ac:dyDescent="0.2">
      <c r="C232" s="25">
        <f>SUM(C230:C231)</f>
        <v>0</v>
      </c>
      <c r="D232" s="97"/>
      <c r="E232" s="98"/>
    </row>
    <row r="235" spans="2:5" ht="24" customHeight="1" x14ac:dyDescent="0.2">
      <c r="B235" s="68" t="s">
        <v>153</v>
      </c>
      <c r="C235" s="69" t="s">
        <v>9</v>
      </c>
      <c r="D235" s="99" t="s">
        <v>147</v>
      </c>
      <c r="E235" s="99" t="s">
        <v>49</v>
      </c>
    </row>
    <row r="236" spans="2:5" x14ac:dyDescent="0.2">
      <c r="B236" s="26" t="s">
        <v>154</v>
      </c>
      <c r="C236" s="100">
        <f>C237</f>
        <v>0.01</v>
      </c>
      <c r="D236" s="27">
        <v>0</v>
      </c>
      <c r="E236" s="27">
        <v>0</v>
      </c>
    </row>
    <row r="237" spans="2:5" x14ac:dyDescent="0.2">
      <c r="B237" s="58" t="s">
        <v>155</v>
      </c>
      <c r="C237" s="101">
        <v>0.01</v>
      </c>
      <c r="D237" s="29">
        <v>0</v>
      </c>
      <c r="E237" s="29">
        <v>0</v>
      </c>
    </row>
    <row r="238" spans="2:5" x14ac:dyDescent="0.2">
      <c r="B238" s="31"/>
      <c r="C238" s="102"/>
      <c r="D238" s="103">
        <v>0</v>
      </c>
      <c r="E238" s="103">
        <v>0</v>
      </c>
    </row>
    <row r="239" spans="2:5" ht="18.75" customHeight="1" x14ac:dyDescent="0.2">
      <c r="C239" s="34">
        <f>C236</f>
        <v>0.01</v>
      </c>
      <c r="D239" s="97"/>
      <c r="E239" s="98"/>
    </row>
    <row r="243" spans="2:5" x14ac:dyDescent="0.2">
      <c r="B243" s="18" t="s">
        <v>156</v>
      </c>
    </row>
    <row r="244" spans="2:5" x14ac:dyDescent="0.2">
      <c r="B244" s="18"/>
    </row>
    <row r="245" spans="2:5" x14ac:dyDescent="0.2">
      <c r="B245" s="18" t="s">
        <v>157</v>
      </c>
    </row>
    <row r="247" spans="2:5" ht="24" customHeight="1" x14ac:dyDescent="0.2">
      <c r="B247" s="81" t="s">
        <v>158</v>
      </c>
      <c r="C247" s="104" t="s">
        <v>9</v>
      </c>
      <c r="D247" s="25" t="s">
        <v>159</v>
      </c>
      <c r="E247" s="25" t="s">
        <v>49</v>
      </c>
    </row>
    <row r="248" spans="2:5" x14ac:dyDescent="0.2">
      <c r="B248" s="105" t="s">
        <v>160</v>
      </c>
      <c r="C248" s="59">
        <v>33030</v>
      </c>
      <c r="D248" s="45"/>
      <c r="E248" s="29"/>
    </row>
    <row r="249" spans="2:5" x14ac:dyDescent="0.2">
      <c r="B249" s="58" t="s">
        <v>161</v>
      </c>
      <c r="C249" s="59">
        <v>33030</v>
      </c>
      <c r="D249" s="45"/>
      <c r="E249" s="29"/>
    </row>
    <row r="250" spans="2:5" x14ac:dyDescent="0.2">
      <c r="B250" s="58" t="s">
        <v>162</v>
      </c>
      <c r="C250" s="59">
        <v>426595</v>
      </c>
      <c r="D250" s="45"/>
      <c r="E250" s="29"/>
    </row>
    <row r="251" spans="2:5" x14ac:dyDescent="0.2">
      <c r="B251" s="58" t="s">
        <v>163</v>
      </c>
      <c r="C251" s="59">
        <v>8925</v>
      </c>
      <c r="D251" s="45"/>
      <c r="E251" s="29"/>
    </row>
    <row r="252" spans="2:5" x14ac:dyDescent="0.2">
      <c r="B252" s="58" t="s">
        <v>164</v>
      </c>
      <c r="C252" s="59">
        <v>1599960.64</v>
      </c>
      <c r="D252" s="45"/>
      <c r="E252" s="29"/>
    </row>
    <row r="253" spans="2:5" x14ac:dyDescent="0.2">
      <c r="B253" s="58" t="s">
        <v>165</v>
      </c>
      <c r="C253" s="59">
        <v>8660</v>
      </c>
      <c r="D253" s="45"/>
      <c r="E253" s="29"/>
    </row>
    <row r="254" spans="2:5" x14ac:dyDescent="0.2">
      <c r="B254" s="58" t="s">
        <v>166</v>
      </c>
      <c r="C254" s="59">
        <v>132300</v>
      </c>
      <c r="D254" s="45"/>
      <c r="E254" s="29"/>
    </row>
    <row r="255" spans="2:5" x14ac:dyDescent="0.2">
      <c r="B255" s="58" t="s">
        <v>167</v>
      </c>
      <c r="C255" s="59">
        <v>1037041.02</v>
      </c>
      <c r="D255" s="45"/>
      <c r="E255" s="29"/>
    </row>
    <row r="256" spans="2:5" x14ac:dyDescent="0.2">
      <c r="B256" s="58" t="s">
        <v>168</v>
      </c>
      <c r="C256" s="59">
        <v>3213481.66</v>
      </c>
      <c r="D256" s="45"/>
      <c r="E256" s="29"/>
    </row>
    <row r="257" spans="2:5" x14ac:dyDescent="0.2">
      <c r="B257" s="58" t="s">
        <v>169</v>
      </c>
      <c r="C257" s="59">
        <v>3246511.66</v>
      </c>
      <c r="D257" s="45"/>
      <c r="E257" s="29"/>
    </row>
    <row r="258" spans="2:5" x14ac:dyDescent="0.2">
      <c r="B258" s="61" t="s">
        <v>170</v>
      </c>
      <c r="C258" s="59">
        <v>2397.06</v>
      </c>
      <c r="D258" s="45"/>
      <c r="E258" s="29"/>
    </row>
    <row r="259" spans="2:5" x14ac:dyDescent="0.2">
      <c r="B259" s="61" t="s">
        <v>171</v>
      </c>
      <c r="C259" s="59">
        <v>2397.06</v>
      </c>
      <c r="D259" s="45"/>
      <c r="E259" s="29"/>
    </row>
    <row r="260" spans="2:5" x14ac:dyDescent="0.2">
      <c r="B260" s="106" t="s">
        <v>172</v>
      </c>
      <c r="C260" s="59">
        <v>22020</v>
      </c>
      <c r="D260" s="45" t="s">
        <v>41</v>
      </c>
      <c r="E260" s="29"/>
    </row>
    <row r="261" spans="2:5" x14ac:dyDescent="0.2">
      <c r="B261" s="106" t="s">
        <v>173</v>
      </c>
      <c r="C261" s="59">
        <v>39650</v>
      </c>
      <c r="D261" s="45"/>
      <c r="E261" s="29"/>
    </row>
    <row r="262" spans="2:5" x14ac:dyDescent="0.2">
      <c r="B262" s="106" t="s">
        <v>174</v>
      </c>
      <c r="C262" s="59">
        <v>61670</v>
      </c>
      <c r="D262" s="45"/>
      <c r="E262" s="29"/>
    </row>
    <row r="263" spans="2:5" x14ac:dyDescent="0.2">
      <c r="B263" s="106" t="s">
        <v>175</v>
      </c>
      <c r="C263" s="59">
        <v>64067.06</v>
      </c>
      <c r="D263" s="45"/>
      <c r="E263" s="29"/>
    </row>
    <row r="264" spans="2:5" x14ac:dyDescent="0.2">
      <c r="B264" s="28" t="s">
        <v>176</v>
      </c>
      <c r="C264" s="56">
        <v>3310578.72</v>
      </c>
      <c r="D264" s="45"/>
      <c r="E264" s="29"/>
    </row>
    <row r="265" spans="2:5" x14ac:dyDescent="0.2">
      <c r="B265" s="58" t="s">
        <v>177</v>
      </c>
      <c r="C265" s="59">
        <v>19246672.809999999</v>
      </c>
      <c r="D265" s="45" t="s">
        <v>41</v>
      </c>
      <c r="E265" s="29"/>
    </row>
    <row r="266" spans="2:5" x14ac:dyDescent="0.2">
      <c r="B266" s="58" t="s">
        <v>178</v>
      </c>
      <c r="C266" s="59">
        <v>784715.36</v>
      </c>
      <c r="D266" s="45"/>
      <c r="E266" s="29"/>
    </row>
    <row r="267" spans="2:5" x14ac:dyDescent="0.2">
      <c r="B267" s="58" t="s">
        <v>179</v>
      </c>
      <c r="C267" s="59">
        <v>2410652.58</v>
      </c>
      <c r="D267" s="45"/>
      <c r="E267" s="29"/>
    </row>
    <row r="268" spans="2:5" x14ac:dyDescent="0.2">
      <c r="B268" s="58" t="s">
        <v>180</v>
      </c>
      <c r="C268" s="59">
        <v>22442040.75</v>
      </c>
      <c r="D268" s="45"/>
      <c r="E268" s="29"/>
    </row>
    <row r="269" spans="2:5" x14ac:dyDescent="0.2">
      <c r="B269" s="58" t="s">
        <v>181</v>
      </c>
      <c r="C269" s="59">
        <v>22442040.75</v>
      </c>
      <c r="D269" s="45"/>
      <c r="E269" s="29"/>
    </row>
    <row r="270" spans="2:5" x14ac:dyDescent="0.2">
      <c r="B270" s="58" t="s">
        <v>182</v>
      </c>
      <c r="C270" s="59">
        <v>19183814.890000001</v>
      </c>
      <c r="D270" s="45"/>
      <c r="E270" s="29"/>
    </row>
    <row r="271" spans="2:5" x14ac:dyDescent="0.2">
      <c r="B271" s="58" t="s">
        <v>183</v>
      </c>
      <c r="C271" s="59">
        <v>1595145.36</v>
      </c>
      <c r="D271" s="45"/>
      <c r="E271" s="29"/>
    </row>
    <row r="272" spans="2:5" x14ac:dyDescent="0.2">
      <c r="B272" s="58" t="s">
        <v>184</v>
      </c>
      <c r="C272" s="59">
        <v>5285062.97</v>
      </c>
      <c r="D272" s="45"/>
      <c r="E272" s="29"/>
    </row>
    <row r="273" spans="2:5" x14ac:dyDescent="0.2">
      <c r="B273" s="58" t="s">
        <v>185</v>
      </c>
      <c r="C273" s="59">
        <v>26064023.219999999</v>
      </c>
      <c r="D273" s="45"/>
      <c r="E273" s="29"/>
    </row>
    <row r="274" spans="2:5" x14ac:dyDescent="0.2">
      <c r="B274" s="58" t="s">
        <v>186</v>
      </c>
      <c r="C274" s="59">
        <v>26064023.219999999</v>
      </c>
      <c r="D274" s="45"/>
      <c r="E274" s="29"/>
    </row>
    <row r="275" spans="2:5" x14ac:dyDescent="0.2">
      <c r="B275" s="28" t="s">
        <v>187</v>
      </c>
      <c r="C275" s="56">
        <v>48506063.969999999</v>
      </c>
      <c r="D275" s="45"/>
      <c r="E275" s="29"/>
    </row>
    <row r="276" spans="2:5" x14ac:dyDescent="0.2">
      <c r="B276" s="31"/>
      <c r="C276" s="32"/>
      <c r="D276" s="49"/>
      <c r="E276" s="33"/>
    </row>
    <row r="277" spans="2:5" ht="15.75" customHeight="1" x14ac:dyDescent="0.2">
      <c r="C277" s="107">
        <v>51816642.689999998</v>
      </c>
      <c r="D277" s="97"/>
      <c r="E277" s="98"/>
    </row>
    <row r="278" spans="2:5" x14ac:dyDescent="0.2">
      <c r="C278" s="108" t="s">
        <v>41</v>
      </c>
    </row>
    <row r="280" spans="2:5" ht="24.75" customHeight="1" x14ac:dyDescent="0.2">
      <c r="B280" s="81" t="s">
        <v>188</v>
      </c>
      <c r="C280" s="104" t="s">
        <v>9</v>
      </c>
      <c r="D280" s="25" t="s">
        <v>159</v>
      </c>
      <c r="E280" s="25" t="s">
        <v>49</v>
      </c>
    </row>
    <row r="281" spans="2:5" ht="25.5" x14ac:dyDescent="0.2">
      <c r="B281" s="109" t="s">
        <v>189</v>
      </c>
      <c r="C281" s="110">
        <f>C282+C285</f>
        <v>174945.07</v>
      </c>
      <c r="D281" s="27"/>
      <c r="E281" s="27"/>
    </row>
    <row r="282" spans="2:5" x14ac:dyDescent="0.2">
      <c r="B282" s="28" t="s">
        <v>190</v>
      </c>
      <c r="C282" s="60">
        <f>C283</f>
        <v>174942.35</v>
      </c>
      <c r="D282" s="29"/>
      <c r="E282" s="29"/>
    </row>
    <row r="283" spans="2:5" x14ac:dyDescent="0.2">
      <c r="B283" s="58" t="s">
        <v>191</v>
      </c>
      <c r="C283" s="30">
        <v>174942.35</v>
      </c>
      <c r="D283" s="29"/>
      <c r="E283" s="29"/>
    </row>
    <row r="284" spans="2:5" x14ac:dyDescent="0.2">
      <c r="B284" s="28"/>
      <c r="C284" s="30"/>
      <c r="D284" s="29"/>
      <c r="E284" s="29"/>
    </row>
    <row r="285" spans="2:5" x14ac:dyDescent="0.2">
      <c r="B285" s="28" t="s">
        <v>192</v>
      </c>
      <c r="C285" s="60">
        <f>C286</f>
        <v>2.72</v>
      </c>
      <c r="D285" s="29"/>
      <c r="E285" s="29"/>
    </row>
    <row r="286" spans="2:5" x14ac:dyDescent="0.2">
      <c r="B286" s="58" t="s">
        <v>193</v>
      </c>
      <c r="C286" s="30">
        <v>2.72</v>
      </c>
      <c r="D286" s="29"/>
      <c r="E286" s="29"/>
    </row>
    <row r="287" spans="2:5" x14ac:dyDescent="0.2">
      <c r="B287" s="31"/>
      <c r="C287" s="32"/>
      <c r="D287" s="33"/>
      <c r="E287" s="33"/>
    </row>
    <row r="288" spans="2:5" ht="16.5" customHeight="1" x14ac:dyDescent="0.2">
      <c r="C288" s="34">
        <f>C282+C285</f>
        <v>174945.07</v>
      </c>
      <c r="D288" s="97"/>
      <c r="E288" s="98"/>
    </row>
    <row r="292" spans="2:5" x14ac:dyDescent="0.2">
      <c r="B292" s="18" t="s">
        <v>194</v>
      </c>
    </row>
    <row r="294" spans="2:5" ht="26.25" customHeight="1" x14ac:dyDescent="0.2">
      <c r="B294" s="68" t="s">
        <v>195</v>
      </c>
      <c r="C294" s="69" t="s">
        <v>9</v>
      </c>
      <c r="D294" s="99" t="s">
        <v>196</v>
      </c>
      <c r="E294" s="25" t="s">
        <v>197</v>
      </c>
    </row>
    <row r="295" spans="2:5" x14ac:dyDescent="0.2">
      <c r="B295" s="26" t="s">
        <v>198</v>
      </c>
      <c r="C295" s="111">
        <f>SUM(C296:C391)</f>
        <v>48678396.669999965</v>
      </c>
      <c r="D295" s="112">
        <f>SUM(D296:D391)</f>
        <v>100.00029999999992</v>
      </c>
      <c r="E295" s="57">
        <v>0</v>
      </c>
    </row>
    <row r="296" spans="2:5" x14ac:dyDescent="0.2">
      <c r="B296" s="113" t="s">
        <v>199</v>
      </c>
      <c r="C296" s="59">
        <v>20027188.440000001</v>
      </c>
      <c r="D296" s="114">
        <v>41.141800000000003</v>
      </c>
      <c r="E296" s="45"/>
    </row>
    <row r="297" spans="2:5" x14ac:dyDescent="0.2">
      <c r="B297" s="113" t="s">
        <v>200</v>
      </c>
      <c r="C297" s="59">
        <v>1214892.76</v>
      </c>
      <c r="D297" s="114">
        <v>2.4958</v>
      </c>
      <c r="E297" s="45"/>
    </row>
    <row r="298" spans="2:5" x14ac:dyDescent="0.2">
      <c r="B298" s="113" t="s">
        <v>201</v>
      </c>
      <c r="C298" s="59">
        <v>1667837.48</v>
      </c>
      <c r="D298" s="114">
        <v>3.4262000000000001</v>
      </c>
      <c r="E298" s="45"/>
    </row>
    <row r="299" spans="2:5" x14ac:dyDescent="0.2">
      <c r="B299" s="113" t="s">
        <v>202</v>
      </c>
      <c r="C299" s="59">
        <v>3520184.53</v>
      </c>
      <c r="D299" s="114">
        <v>7.2314999999999996</v>
      </c>
      <c r="E299" s="45"/>
    </row>
    <row r="300" spans="2:5" x14ac:dyDescent="0.2">
      <c r="B300" s="113" t="s">
        <v>203</v>
      </c>
      <c r="C300" s="59">
        <v>3316248.37</v>
      </c>
      <c r="D300" s="114">
        <v>6.8125999999999998</v>
      </c>
      <c r="E300" s="45"/>
    </row>
    <row r="301" spans="2:5" x14ac:dyDescent="0.2">
      <c r="B301" s="106" t="s">
        <v>204</v>
      </c>
      <c r="C301" s="59">
        <v>1224187.31</v>
      </c>
      <c r="D301" s="114">
        <v>2.5148000000000001</v>
      </c>
      <c r="E301" s="45"/>
    </row>
    <row r="302" spans="2:5" x14ac:dyDescent="0.2">
      <c r="B302" s="113" t="s">
        <v>205</v>
      </c>
      <c r="C302" s="59">
        <v>878460.36</v>
      </c>
      <c r="D302" s="114">
        <v>1.8046</v>
      </c>
      <c r="E302" s="45"/>
    </row>
    <row r="303" spans="2:5" x14ac:dyDescent="0.2">
      <c r="B303" s="113" t="s">
        <v>206</v>
      </c>
      <c r="C303" s="59">
        <v>1536907.26</v>
      </c>
      <c r="D303" s="114">
        <v>3.1573000000000002</v>
      </c>
      <c r="E303" s="45"/>
    </row>
    <row r="304" spans="2:5" x14ac:dyDescent="0.2">
      <c r="B304" s="113" t="s">
        <v>207</v>
      </c>
      <c r="C304" s="59">
        <v>853485</v>
      </c>
      <c r="D304" s="114">
        <v>1.7533000000000001</v>
      </c>
      <c r="E304" s="45"/>
    </row>
    <row r="305" spans="2:5" x14ac:dyDescent="0.2">
      <c r="B305" s="106" t="s">
        <v>208</v>
      </c>
      <c r="C305" s="59">
        <v>170504.16</v>
      </c>
      <c r="D305" s="114">
        <v>0.3503</v>
      </c>
      <c r="E305" s="45"/>
    </row>
    <row r="306" spans="2:5" x14ac:dyDescent="0.2">
      <c r="B306" s="106" t="s">
        <v>209</v>
      </c>
      <c r="C306" s="59">
        <v>7701.66</v>
      </c>
      <c r="D306" s="114">
        <v>1.5800000000000002E-2</v>
      </c>
      <c r="E306" s="45"/>
    </row>
    <row r="307" spans="2:5" x14ac:dyDescent="0.2">
      <c r="B307" s="106" t="s">
        <v>210</v>
      </c>
      <c r="C307" s="59">
        <v>16967.98</v>
      </c>
      <c r="D307" s="114">
        <v>3.49E-2</v>
      </c>
      <c r="E307" s="45"/>
    </row>
    <row r="308" spans="2:5" x14ac:dyDescent="0.2">
      <c r="B308" s="106" t="s">
        <v>211</v>
      </c>
      <c r="C308" s="59">
        <v>14222</v>
      </c>
      <c r="D308" s="114">
        <v>2.92E-2</v>
      </c>
      <c r="E308" s="45"/>
    </row>
    <row r="309" spans="2:5" x14ac:dyDescent="0.2">
      <c r="B309" s="106" t="s">
        <v>212</v>
      </c>
      <c r="C309" s="59">
        <v>174334.41</v>
      </c>
      <c r="D309" s="114">
        <v>0.35809999999999997</v>
      </c>
      <c r="E309" s="45"/>
    </row>
    <row r="310" spans="2:5" x14ac:dyDescent="0.2">
      <c r="B310" s="106" t="s">
        <v>213</v>
      </c>
      <c r="C310" s="59">
        <v>1573371.05</v>
      </c>
      <c r="D310" s="114">
        <v>3.2322000000000002</v>
      </c>
      <c r="E310" s="45"/>
    </row>
    <row r="311" spans="2:5" x14ac:dyDescent="0.2">
      <c r="B311" s="106" t="s">
        <v>214</v>
      </c>
      <c r="C311" s="59">
        <v>30531.71</v>
      </c>
      <c r="D311" s="114">
        <v>6.2700000000000006E-2</v>
      </c>
      <c r="E311" s="45"/>
    </row>
    <row r="312" spans="2:5" x14ac:dyDescent="0.2">
      <c r="B312" s="61" t="s">
        <v>215</v>
      </c>
      <c r="C312" s="59">
        <v>44166.45</v>
      </c>
      <c r="D312" s="114">
        <v>9.0700000000000003E-2</v>
      </c>
      <c r="E312" s="45"/>
    </row>
    <row r="313" spans="2:5" x14ac:dyDescent="0.2">
      <c r="B313" s="61" t="s">
        <v>216</v>
      </c>
      <c r="C313" s="59">
        <v>45495.87</v>
      </c>
      <c r="D313" s="114">
        <v>9.35E-2</v>
      </c>
      <c r="E313" s="45"/>
    </row>
    <row r="314" spans="2:5" x14ac:dyDescent="0.2">
      <c r="B314" s="61" t="s">
        <v>217</v>
      </c>
      <c r="C314" s="59">
        <v>1540</v>
      </c>
      <c r="D314" s="114">
        <v>3.2000000000000002E-3</v>
      </c>
      <c r="E314" s="45"/>
    </row>
    <row r="315" spans="2:5" x14ac:dyDescent="0.2">
      <c r="B315" s="106" t="s">
        <v>218</v>
      </c>
      <c r="C315" s="59">
        <v>350745.01</v>
      </c>
      <c r="D315" s="114">
        <v>0.72050000000000003</v>
      </c>
      <c r="E315" s="45"/>
    </row>
    <row r="316" spans="2:5" x14ac:dyDescent="0.2">
      <c r="B316" s="106" t="s">
        <v>219</v>
      </c>
      <c r="C316" s="59">
        <v>134219.12</v>
      </c>
      <c r="D316" s="114">
        <v>0.2757</v>
      </c>
      <c r="E316" s="45"/>
    </row>
    <row r="317" spans="2:5" x14ac:dyDescent="0.2">
      <c r="B317" s="106" t="s">
        <v>220</v>
      </c>
      <c r="C317" s="59">
        <v>15345</v>
      </c>
      <c r="D317" s="114">
        <v>3.15E-2</v>
      </c>
      <c r="E317" s="45"/>
    </row>
    <row r="318" spans="2:5" x14ac:dyDescent="0.2">
      <c r="B318" s="61" t="s">
        <v>221</v>
      </c>
      <c r="C318" s="59">
        <v>170</v>
      </c>
      <c r="D318" s="114">
        <v>2.9999999999999997E-4</v>
      </c>
      <c r="E318" s="45"/>
    </row>
    <row r="319" spans="2:5" x14ac:dyDescent="0.2">
      <c r="B319" s="61" t="s">
        <v>222</v>
      </c>
      <c r="C319" s="59">
        <v>1244.98</v>
      </c>
      <c r="D319" s="114">
        <v>2.5999999999999999E-3</v>
      </c>
      <c r="E319" s="45"/>
    </row>
    <row r="320" spans="2:5" x14ac:dyDescent="0.2">
      <c r="B320" s="106" t="s">
        <v>223</v>
      </c>
      <c r="C320" s="59">
        <v>7186.7</v>
      </c>
      <c r="D320" s="114">
        <v>1.4800000000000001E-2</v>
      </c>
      <c r="E320" s="45"/>
    </row>
    <row r="321" spans="2:5" x14ac:dyDescent="0.2">
      <c r="B321" s="106" t="s">
        <v>224</v>
      </c>
      <c r="C321" s="59">
        <v>154754.79999999999</v>
      </c>
      <c r="D321" s="114">
        <v>0.31790000000000002</v>
      </c>
      <c r="E321" s="45"/>
    </row>
    <row r="322" spans="2:5" x14ac:dyDescent="0.2">
      <c r="B322" s="61" t="s">
        <v>225</v>
      </c>
      <c r="C322" s="59">
        <v>719</v>
      </c>
      <c r="D322" s="114">
        <v>1.5E-3</v>
      </c>
      <c r="E322" s="45"/>
    </row>
    <row r="323" spans="2:5" x14ac:dyDescent="0.2">
      <c r="B323" s="61" t="s">
        <v>226</v>
      </c>
      <c r="C323" s="59">
        <v>6960</v>
      </c>
      <c r="D323" s="114">
        <v>1.43E-2</v>
      </c>
      <c r="E323" s="45"/>
    </row>
    <row r="324" spans="2:5" x14ac:dyDescent="0.2">
      <c r="B324" s="106" t="s">
        <v>227</v>
      </c>
      <c r="C324" s="59">
        <v>398709.71</v>
      </c>
      <c r="D324" s="114">
        <v>0.81910000000000005</v>
      </c>
      <c r="E324" s="45"/>
    </row>
    <row r="325" spans="2:5" x14ac:dyDescent="0.2">
      <c r="B325" s="61" t="s">
        <v>228</v>
      </c>
      <c r="C325" s="59">
        <v>24198</v>
      </c>
      <c r="D325" s="114">
        <v>4.9700000000000001E-2</v>
      </c>
      <c r="E325" s="45"/>
    </row>
    <row r="326" spans="2:5" x14ac:dyDescent="0.2">
      <c r="B326" s="61" t="s">
        <v>229</v>
      </c>
      <c r="C326" s="59">
        <v>5366.93</v>
      </c>
      <c r="D326" s="114">
        <v>1.0999999999999999E-2</v>
      </c>
      <c r="E326" s="45"/>
    </row>
    <row r="327" spans="2:5" x14ac:dyDescent="0.2">
      <c r="B327" s="106" t="s">
        <v>230</v>
      </c>
      <c r="C327" s="59">
        <v>31792</v>
      </c>
      <c r="D327" s="114">
        <v>6.5299999999999997E-2</v>
      </c>
      <c r="E327" s="45"/>
    </row>
    <row r="328" spans="2:5" x14ac:dyDescent="0.2">
      <c r="B328" s="115" t="s">
        <v>231</v>
      </c>
      <c r="C328" s="59">
        <v>4992.6400000000003</v>
      </c>
      <c r="D328" s="114">
        <v>1.03E-2</v>
      </c>
      <c r="E328" s="45"/>
    </row>
    <row r="329" spans="2:5" x14ac:dyDescent="0.2">
      <c r="B329" s="106" t="s">
        <v>232</v>
      </c>
      <c r="C329" s="59">
        <v>119639.55</v>
      </c>
      <c r="D329" s="114">
        <v>0.24579999999999999</v>
      </c>
      <c r="E329" s="45"/>
    </row>
    <row r="330" spans="2:5" x14ac:dyDescent="0.2">
      <c r="B330" s="106" t="s">
        <v>233</v>
      </c>
      <c r="C330" s="59">
        <v>9165.09</v>
      </c>
      <c r="D330" s="114">
        <v>1.8800000000000001E-2</v>
      </c>
      <c r="E330" s="45"/>
    </row>
    <row r="331" spans="2:5" x14ac:dyDescent="0.2">
      <c r="B331" s="106" t="s">
        <v>234</v>
      </c>
      <c r="C331" s="59">
        <v>88105.17</v>
      </c>
      <c r="D331" s="114">
        <v>0.18099999999999999</v>
      </c>
      <c r="E331" s="45"/>
    </row>
    <row r="332" spans="2:5" x14ac:dyDescent="0.2">
      <c r="B332" s="106" t="s">
        <v>235</v>
      </c>
      <c r="C332" s="59">
        <v>23385.599999999999</v>
      </c>
      <c r="D332" s="114">
        <v>4.8000000000000001E-2</v>
      </c>
      <c r="E332" s="45"/>
    </row>
    <row r="333" spans="2:5" x14ac:dyDescent="0.2">
      <c r="B333" s="106" t="s">
        <v>236</v>
      </c>
      <c r="C333" s="59">
        <v>13320</v>
      </c>
      <c r="D333" s="114">
        <v>2.7400000000000001E-2</v>
      </c>
      <c r="E333" s="45"/>
    </row>
    <row r="334" spans="2:5" x14ac:dyDescent="0.2">
      <c r="B334" s="106" t="s">
        <v>237</v>
      </c>
      <c r="C334" s="59">
        <v>1689.88</v>
      </c>
      <c r="D334" s="114">
        <v>3.5000000000000001E-3</v>
      </c>
      <c r="E334" s="45"/>
    </row>
    <row r="335" spans="2:5" x14ac:dyDescent="0.2">
      <c r="B335" s="106" t="s">
        <v>238</v>
      </c>
      <c r="C335" s="59">
        <v>18871.740000000002</v>
      </c>
      <c r="D335" s="114">
        <v>3.8800000000000001E-2</v>
      </c>
      <c r="E335" s="45"/>
    </row>
    <row r="336" spans="2:5" x14ac:dyDescent="0.2">
      <c r="B336" s="113" t="s">
        <v>239</v>
      </c>
      <c r="C336" s="59">
        <v>274562</v>
      </c>
      <c r="D336" s="114">
        <v>0.56399999999999995</v>
      </c>
      <c r="E336" s="45"/>
    </row>
    <row r="337" spans="2:5" x14ac:dyDescent="0.2">
      <c r="B337" s="113" t="s">
        <v>240</v>
      </c>
      <c r="C337" s="59">
        <v>129410.19</v>
      </c>
      <c r="D337" s="114">
        <v>0.26579999999999998</v>
      </c>
      <c r="E337" s="45"/>
    </row>
    <row r="338" spans="2:5" x14ac:dyDescent="0.2">
      <c r="B338" s="113" t="s">
        <v>241</v>
      </c>
      <c r="C338" s="59">
        <v>60722.9</v>
      </c>
      <c r="D338" s="114">
        <v>0.12470000000000001</v>
      </c>
      <c r="E338" s="45"/>
    </row>
    <row r="339" spans="2:5" x14ac:dyDescent="0.2">
      <c r="B339" s="113" t="s">
        <v>242</v>
      </c>
      <c r="C339" s="59">
        <v>273308.59999999998</v>
      </c>
      <c r="D339" s="114">
        <v>0.5615</v>
      </c>
      <c r="E339" s="45"/>
    </row>
    <row r="340" spans="2:5" x14ac:dyDescent="0.2">
      <c r="B340" s="113" t="s">
        <v>243</v>
      </c>
      <c r="C340" s="59">
        <v>1118</v>
      </c>
      <c r="D340" s="114">
        <v>2.3E-3</v>
      </c>
      <c r="E340" s="45"/>
    </row>
    <row r="341" spans="2:5" x14ac:dyDescent="0.2">
      <c r="B341" s="113" t="s">
        <v>244</v>
      </c>
      <c r="C341" s="59">
        <v>1334</v>
      </c>
      <c r="D341" s="114">
        <v>2.7000000000000001E-3</v>
      </c>
      <c r="E341" s="45"/>
    </row>
    <row r="342" spans="2:5" x14ac:dyDescent="0.2">
      <c r="B342" s="106" t="s">
        <v>245</v>
      </c>
      <c r="C342" s="59">
        <v>347500.03</v>
      </c>
      <c r="D342" s="114">
        <v>0.71389999999999998</v>
      </c>
      <c r="E342" s="45"/>
    </row>
    <row r="343" spans="2:5" x14ac:dyDescent="0.2">
      <c r="B343" s="61" t="s">
        <v>246</v>
      </c>
      <c r="C343" s="59">
        <v>335827.26</v>
      </c>
      <c r="D343" s="114">
        <v>0.68989999999999996</v>
      </c>
      <c r="E343" s="45"/>
    </row>
    <row r="344" spans="2:5" x14ac:dyDescent="0.2">
      <c r="B344" s="106" t="s">
        <v>247</v>
      </c>
      <c r="C344" s="59">
        <v>95990</v>
      </c>
      <c r="D344" s="114">
        <v>0.19719999999999999</v>
      </c>
      <c r="E344" s="45"/>
    </row>
    <row r="345" spans="2:5" x14ac:dyDescent="0.2">
      <c r="B345" s="61" t="s">
        <v>248</v>
      </c>
      <c r="C345" s="59">
        <v>15138</v>
      </c>
      <c r="D345" s="114">
        <v>3.1099999999999999E-2</v>
      </c>
      <c r="E345" s="45"/>
    </row>
    <row r="346" spans="2:5" x14ac:dyDescent="0.2">
      <c r="B346" s="113" t="s">
        <v>249</v>
      </c>
      <c r="C346" s="59">
        <v>10764.8</v>
      </c>
      <c r="D346" s="114">
        <v>2.2100000000000002E-2</v>
      </c>
      <c r="E346" s="45"/>
    </row>
    <row r="347" spans="2:5" x14ac:dyDescent="0.2">
      <c r="B347" s="106" t="s">
        <v>250</v>
      </c>
      <c r="C347" s="59">
        <v>612030</v>
      </c>
      <c r="D347" s="114">
        <v>1.2573000000000001</v>
      </c>
      <c r="E347" s="45"/>
    </row>
    <row r="348" spans="2:5" x14ac:dyDescent="0.2">
      <c r="B348" s="106" t="s">
        <v>251</v>
      </c>
      <c r="C348" s="59">
        <v>380612.84</v>
      </c>
      <c r="D348" s="114">
        <v>0.78190000000000004</v>
      </c>
      <c r="E348" s="45"/>
    </row>
    <row r="349" spans="2:5" x14ac:dyDescent="0.2">
      <c r="B349" s="106" t="s">
        <v>252</v>
      </c>
      <c r="C349" s="59">
        <v>464719.9</v>
      </c>
      <c r="D349" s="114">
        <v>0.95469999999999999</v>
      </c>
      <c r="E349" s="45"/>
    </row>
    <row r="350" spans="2:5" x14ac:dyDescent="0.2">
      <c r="B350" s="106" t="s">
        <v>253</v>
      </c>
      <c r="C350" s="59">
        <v>99633.99</v>
      </c>
      <c r="D350" s="114">
        <v>0.20469999999999999</v>
      </c>
      <c r="E350" s="45"/>
    </row>
    <row r="351" spans="2:5" x14ac:dyDescent="0.2">
      <c r="B351" s="113" t="s">
        <v>254</v>
      </c>
      <c r="C351" s="59">
        <v>19089.84</v>
      </c>
      <c r="D351" s="114">
        <v>3.9199999999999999E-2</v>
      </c>
      <c r="E351" s="45"/>
    </row>
    <row r="352" spans="2:5" x14ac:dyDescent="0.2">
      <c r="B352" s="113" t="s">
        <v>255</v>
      </c>
      <c r="C352" s="59">
        <v>119934.12</v>
      </c>
      <c r="D352" s="114">
        <v>0.24640000000000001</v>
      </c>
      <c r="E352" s="45"/>
    </row>
    <row r="353" spans="2:5" x14ac:dyDescent="0.2">
      <c r="B353" s="106" t="s">
        <v>256</v>
      </c>
      <c r="C353" s="59">
        <v>38675.64</v>
      </c>
      <c r="D353" s="114">
        <v>7.9500000000000001E-2</v>
      </c>
      <c r="E353" s="45"/>
    </row>
    <row r="354" spans="2:5" x14ac:dyDescent="0.2">
      <c r="B354" s="106" t="s">
        <v>257</v>
      </c>
      <c r="C354" s="59">
        <v>1928455.92</v>
      </c>
      <c r="D354" s="114">
        <v>3.9615999999999998</v>
      </c>
      <c r="E354" s="45"/>
    </row>
    <row r="355" spans="2:5" x14ac:dyDescent="0.2">
      <c r="B355" s="106" t="s">
        <v>258</v>
      </c>
      <c r="C355" s="59">
        <v>643</v>
      </c>
      <c r="D355" s="114">
        <v>1.2999999999999999E-3</v>
      </c>
      <c r="E355" s="45"/>
    </row>
    <row r="356" spans="2:5" x14ac:dyDescent="0.2">
      <c r="B356" s="113" t="s">
        <v>259</v>
      </c>
      <c r="C356" s="59">
        <v>86277.97</v>
      </c>
      <c r="D356" s="114">
        <v>0.1772</v>
      </c>
      <c r="E356" s="45"/>
    </row>
    <row r="357" spans="2:5" x14ac:dyDescent="0.2">
      <c r="B357" s="113" t="s">
        <v>260</v>
      </c>
      <c r="C357" s="59">
        <v>10637.67</v>
      </c>
      <c r="D357" s="114">
        <v>2.1899999999999999E-2</v>
      </c>
      <c r="E357" s="45"/>
    </row>
    <row r="358" spans="2:5" x14ac:dyDescent="0.2">
      <c r="B358" s="113" t="s">
        <v>261</v>
      </c>
      <c r="C358" s="59">
        <v>2290</v>
      </c>
      <c r="D358" s="114">
        <v>4.7000000000000002E-3</v>
      </c>
      <c r="E358" s="45"/>
    </row>
    <row r="359" spans="2:5" x14ac:dyDescent="0.2">
      <c r="B359" s="113" t="s">
        <v>262</v>
      </c>
      <c r="C359" s="59">
        <v>125496.4</v>
      </c>
      <c r="D359" s="114">
        <v>0.25779999999999997</v>
      </c>
      <c r="E359" s="45"/>
    </row>
    <row r="360" spans="2:5" x14ac:dyDescent="0.2">
      <c r="B360" s="113" t="s">
        <v>263</v>
      </c>
      <c r="C360" s="59">
        <v>355982.91</v>
      </c>
      <c r="D360" s="114">
        <v>0.73129999999999995</v>
      </c>
      <c r="E360" s="45"/>
    </row>
    <row r="361" spans="2:5" x14ac:dyDescent="0.2">
      <c r="B361" s="113" t="s">
        <v>264</v>
      </c>
      <c r="C361" s="59">
        <v>25950.01</v>
      </c>
      <c r="D361" s="114">
        <v>5.33E-2</v>
      </c>
      <c r="E361" s="45"/>
    </row>
    <row r="362" spans="2:5" x14ac:dyDescent="0.2">
      <c r="B362" s="113" t="s">
        <v>265</v>
      </c>
      <c r="C362" s="59">
        <v>53682.86</v>
      </c>
      <c r="D362" s="114">
        <v>0.1103</v>
      </c>
      <c r="E362" s="45"/>
    </row>
    <row r="363" spans="2:5" x14ac:dyDescent="0.2">
      <c r="B363" s="113" t="s">
        <v>266</v>
      </c>
      <c r="C363" s="59">
        <v>245049.4</v>
      </c>
      <c r="D363" s="114">
        <v>0.50339999999999996</v>
      </c>
      <c r="E363" s="45"/>
    </row>
    <row r="364" spans="2:5" x14ac:dyDescent="0.2">
      <c r="B364" s="61" t="s">
        <v>267</v>
      </c>
      <c r="C364" s="59">
        <v>6192.67</v>
      </c>
      <c r="D364" s="114">
        <v>1.2699999999999999E-2</v>
      </c>
      <c r="E364" s="45"/>
    </row>
    <row r="365" spans="2:5" x14ac:dyDescent="0.2">
      <c r="B365" s="106" t="s">
        <v>268</v>
      </c>
      <c r="C365" s="59">
        <v>1783.37</v>
      </c>
      <c r="D365" s="114">
        <v>3.7000000000000002E-3</v>
      </c>
      <c r="E365" s="45"/>
    </row>
    <row r="366" spans="2:5" x14ac:dyDescent="0.2">
      <c r="B366" s="113" t="s">
        <v>269</v>
      </c>
      <c r="C366" s="59">
        <v>387325.66</v>
      </c>
      <c r="D366" s="114">
        <v>0.79569999999999996</v>
      </c>
      <c r="E366" s="45"/>
    </row>
    <row r="367" spans="2:5" x14ac:dyDescent="0.2">
      <c r="B367" s="106" t="s">
        <v>270</v>
      </c>
      <c r="C367" s="59">
        <v>114381.37</v>
      </c>
      <c r="D367" s="114">
        <v>0.23499999999999999</v>
      </c>
      <c r="E367" s="45"/>
    </row>
    <row r="368" spans="2:5" x14ac:dyDescent="0.2">
      <c r="B368" s="106" t="s">
        <v>271</v>
      </c>
      <c r="C368" s="59">
        <v>18848.099999999999</v>
      </c>
      <c r="D368" s="114">
        <v>3.8699999999999998E-2</v>
      </c>
      <c r="E368" s="45"/>
    </row>
    <row r="369" spans="2:5" x14ac:dyDescent="0.2">
      <c r="B369" s="113" t="s">
        <v>272</v>
      </c>
      <c r="C369" s="59">
        <v>351160.98</v>
      </c>
      <c r="D369" s="114">
        <v>0.72140000000000004</v>
      </c>
      <c r="E369" s="45"/>
    </row>
    <row r="370" spans="2:5" x14ac:dyDescent="0.2">
      <c r="B370" s="113" t="s">
        <v>273</v>
      </c>
      <c r="C370" s="59">
        <v>133070.18</v>
      </c>
      <c r="D370" s="114">
        <v>0.27339999999999998</v>
      </c>
      <c r="E370" s="45"/>
    </row>
    <row r="371" spans="2:5" x14ac:dyDescent="0.2">
      <c r="B371" s="113" t="s">
        <v>274</v>
      </c>
      <c r="C371" s="59">
        <v>579808</v>
      </c>
      <c r="D371" s="114">
        <v>1.1911</v>
      </c>
      <c r="E371" s="45"/>
    </row>
    <row r="372" spans="2:5" x14ac:dyDescent="0.2">
      <c r="B372" s="106" t="s">
        <v>275</v>
      </c>
      <c r="C372" s="59">
        <v>200725.49</v>
      </c>
      <c r="D372" s="114">
        <v>0.41239999999999999</v>
      </c>
      <c r="E372" s="45"/>
    </row>
    <row r="373" spans="2:5" x14ac:dyDescent="0.2">
      <c r="B373" s="113" t="s">
        <v>276</v>
      </c>
      <c r="C373" s="59">
        <v>635524.37</v>
      </c>
      <c r="D373" s="114">
        <v>1.3056000000000001</v>
      </c>
      <c r="E373" s="45"/>
    </row>
    <row r="374" spans="2:5" x14ac:dyDescent="0.2">
      <c r="B374" s="61" t="s">
        <v>277</v>
      </c>
      <c r="C374" s="59">
        <v>239078.66</v>
      </c>
      <c r="D374" s="114">
        <v>0.49109999999999998</v>
      </c>
      <c r="E374" s="45"/>
    </row>
    <row r="375" spans="2:5" x14ac:dyDescent="0.2">
      <c r="B375" s="61" t="s">
        <v>278</v>
      </c>
      <c r="C375" s="59">
        <v>344.68</v>
      </c>
      <c r="D375" s="114">
        <v>6.9999999999999999E-4</v>
      </c>
      <c r="E375" s="45"/>
    </row>
    <row r="376" spans="2:5" x14ac:dyDescent="0.2">
      <c r="B376" s="61" t="s">
        <v>279</v>
      </c>
      <c r="C376" s="59">
        <v>960009.65</v>
      </c>
      <c r="D376" s="114">
        <v>1.9721</v>
      </c>
      <c r="E376" s="45"/>
    </row>
    <row r="377" spans="2:5" x14ac:dyDescent="0.2">
      <c r="B377" s="61" t="s">
        <v>280</v>
      </c>
      <c r="C377" s="59">
        <v>57862.86</v>
      </c>
      <c r="D377" s="114">
        <v>0.11890000000000001</v>
      </c>
      <c r="E377" s="45"/>
    </row>
    <row r="378" spans="2:5" x14ac:dyDescent="0.2">
      <c r="B378" s="61" t="s">
        <v>281</v>
      </c>
      <c r="C378" s="59">
        <v>21452.959999999999</v>
      </c>
      <c r="D378" s="114">
        <v>4.41E-2</v>
      </c>
      <c r="E378" s="45"/>
    </row>
    <row r="379" spans="2:5" x14ac:dyDescent="0.2">
      <c r="B379" s="61" t="s">
        <v>282</v>
      </c>
      <c r="C379" s="59">
        <v>1950.81</v>
      </c>
      <c r="D379" s="114">
        <v>4.0000000000000001E-3</v>
      </c>
      <c r="E379" s="45"/>
    </row>
    <row r="380" spans="2:5" x14ac:dyDescent="0.2">
      <c r="B380" s="61" t="s">
        <v>283</v>
      </c>
      <c r="C380" s="59">
        <v>6860</v>
      </c>
      <c r="D380" s="114">
        <v>1.41E-2</v>
      </c>
      <c r="E380" s="45"/>
    </row>
    <row r="381" spans="2:5" x14ac:dyDescent="0.2">
      <c r="B381" s="61" t="s">
        <v>284</v>
      </c>
      <c r="C381" s="59">
        <v>179170.48</v>
      </c>
      <c r="D381" s="114">
        <v>0.36809999999999998</v>
      </c>
      <c r="E381" s="45"/>
    </row>
    <row r="382" spans="2:5" x14ac:dyDescent="0.2">
      <c r="B382" s="61" t="s">
        <v>285</v>
      </c>
      <c r="C382" s="59">
        <v>20334.98</v>
      </c>
      <c r="D382" s="114">
        <v>4.1799999999999997E-2</v>
      </c>
      <c r="E382" s="45"/>
    </row>
    <row r="383" spans="2:5" x14ac:dyDescent="0.2">
      <c r="B383" s="61" t="s">
        <v>286</v>
      </c>
      <c r="C383" s="59">
        <v>152742.35999999999</v>
      </c>
      <c r="D383" s="114">
        <v>0.31380000000000002</v>
      </c>
      <c r="E383" s="45"/>
    </row>
    <row r="384" spans="2:5" x14ac:dyDescent="0.2">
      <c r="B384" s="61" t="s">
        <v>287</v>
      </c>
      <c r="C384" s="59">
        <v>561988.69999999995</v>
      </c>
      <c r="D384" s="114">
        <v>1.1545000000000001</v>
      </c>
      <c r="E384" s="45"/>
    </row>
    <row r="385" spans="2:7" x14ac:dyDescent="0.2">
      <c r="B385" s="61" t="s">
        <v>288</v>
      </c>
      <c r="C385" s="59">
        <v>14700.48</v>
      </c>
      <c r="D385" s="114">
        <v>3.0200000000000001E-2</v>
      </c>
      <c r="E385" s="45"/>
    </row>
    <row r="386" spans="2:7" x14ac:dyDescent="0.2">
      <c r="B386" s="61" t="s">
        <v>289</v>
      </c>
      <c r="C386" s="59">
        <v>713.24</v>
      </c>
      <c r="D386" s="114">
        <v>1.5E-3</v>
      </c>
      <c r="E386" s="45"/>
    </row>
    <row r="387" spans="2:7" x14ac:dyDescent="0.2">
      <c r="B387" s="61" t="s">
        <v>290</v>
      </c>
      <c r="C387" s="59">
        <v>80783.649999999994</v>
      </c>
      <c r="D387" s="114">
        <v>0.16600000000000001</v>
      </c>
      <c r="E387" s="45"/>
    </row>
    <row r="388" spans="2:7" x14ac:dyDescent="0.2">
      <c r="B388" s="61" t="s">
        <v>291</v>
      </c>
      <c r="C388" s="59">
        <v>102174.89</v>
      </c>
      <c r="D388" s="114">
        <v>0.2099</v>
      </c>
      <c r="E388" s="45"/>
    </row>
    <row r="389" spans="2:7" x14ac:dyDescent="0.2">
      <c r="B389" s="61" t="s">
        <v>292</v>
      </c>
      <c r="C389" s="59">
        <v>1177.28</v>
      </c>
      <c r="D389" s="114">
        <v>2.3999999999999998E-3</v>
      </c>
      <c r="E389" s="45"/>
    </row>
    <row r="390" spans="2:7" x14ac:dyDescent="0.2">
      <c r="B390" s="61" t="s">
        <v>293</v>
      </c>
      <c r="C390" s="59">
        <v>4584.8</v>
      </c>
      <c r="D390" s="114">
        <v>9.4000000000000004E-3</v>
      </c>
      <c r="E390" s="45"/>
    </row>
    <row r="391" spans="2:7" x14ac:dyDescent="0.2">
      <c r="B391" s="62" t="s">
        <v>294</v>
      </c>
      <c r="C391" s="59">
        <v>0.03</v>
      </c>
      <c r="D391" s="114">
        <v>0</v>
      </c>
      <c r="E391" s="45"/>
    </row>
    <row r="392" spans="2:7" ht="15.75" customHeight="1" x14ac:dyDescent="0.2">
      <c r="C392" s="107">
        <f>SUM(C296:C391)</f>
        <v>48678396.669999965</v>
      </c>
      <c r="D392" s="116">
        <v>100</v>
      </c>
      <c r="E392" s="25"/>
    </row>
    <row r="396" spans="2:7" x14ac:dyDescent="0.2">
      <c r="B396" s="18" t="s">
        <v>295</v>
      </c>
    </row>
    <row r="398" spans="2:7" ht="28.5" customHeight="1" x14ac:dyDescent="0.2">
      <c r="B398" s="68" t="s">
        <v>296</v>
      </c>
      <c r="C398" s="104" t="s">
        <v>58</v>
      </c>
      <c r="D398" s="25" t="s">
        <v>59</v>
      </c>
      <c r="E398" s="25" t="s">
        <v>297</v>
      </c>
      <c r="F398" s="117" t="s">
        <v>10</v>
      </c>
      <c r="G398" s="69" t="s">
        <v>147</v>
      </c>
    </row>
    <row r="399" spans="2:7" x14ac:dyDescent="0.2">
      <c r="B399" s="64" t="s">
        <v>298</v>
      </c>
      <c r="C399" s="111">
        <v>-98602934.450000003</v>
      </c>
      <c r="D399" s="111">
        <v>-108817286.14</v>
      </c>
      <c r="E399" s="111">
        <v>-10214351.689999999</v>
      </c>
      <c r="F399" s="118">
        <v>0</v>
      </c>
      <c r="G399" s="118">
        <v>0</v>
      </c>
    </row>
    <row r="400" spans="2:7" x14ac:dyDescent="0.2">
      <c r="B400" s="119" t="s">
        <v>299</v>
      </c>
      <c r="C400" s="59">
        <v>-65191281.75</v>
      </c>
      <c r="D400" s="59">
        <v>-65191281.75</v>
      </c>
      <c r="E400" s="120">
        <v>0</v>
      </c>
      <c r="F400" s="30"/>
      <c r="G400" s="101"/>
    </row>
    <row r="401" spans="2:7" x14ac:dyDescent="0.2">
      <c r="B401" s="119" t="s">
        <v>300</v>
      </c>
      <c r="C401" s="59">
        <v>264982.55</v>
      </c>
      <c r="D401" s="59">
        <v>300472.40999999997</v>
      </c>
      <c r="E401" s="59">
        <v>35489.86</v>
      </c>
      <c r="F401" s="101"/>
      <c r="G401" s="101"/>
    </row>
    <row r="402" spans="2:7" x14ac:dyDescent="0.2">
      <c r="B402" s="119" t="s">
        <v>301</v>
      </c>
      <c r="C402" s="59">
        <v>-1478134.28</v>
      </c>
      <c r="D402" s="59">
        <v>-2506746.89</v>
      </c>
      <c r="E402" s="59">
        <v>-1028612.61</v>
      </c>
      <c r="F402" s="101"/>
      <c r="G402" s="101"/>
    </row>
    <row r="403" spans="2:7" x14ac:dyDescent="0.2">
      <c r="B403" s="119" t="s">
        <v>302</v>
      </c>
      <c r="C403" s="120">
        <v>0</v>
      </c>
      <c r="D403" s="59">
        <v>-3992053.78</v>
      </c>
      <c r="E403" s="59">
        <v>-3992053.78</v>
      </c>
      <c r="F403" s="101"/>
      <c r="G403" s="101"/>
    </row>
    <row r="404" spans="2:7" x14ac:dyDescent="0.2">
      <c r="B404" s="119" t="s">
        <v>303</v>
      </c>
      <c r="C404" s="120">
        <v>0</v>
      </c>
      <c r="D404" s="59">
        <v>-140987.06</v>
      </c>
      <c r="E404" s="59">
        <v>-140987.06</v>
      </c>
      <c r="F404" s="101"/>
      <c r="G404" s="101"/>
    </row>
    <row r="405" spans="2:7" x14ac:dyDescent="0.2">
      <c r="B405" s="119" t="s">
        <v>304</v>
      </c>
      <c r="C405" s="59">
        <v>-3889943.66</v>
      </c>
      <c r="D405" s="59">
        <v>-3610053.82</v>
      </c>
      <c r="E405" s="59">
        <v>279889.84000000003</v>
      </c>
      <c r="F405" s="101"/>
      <c r="G405" s="101"/>
    </row>
    <row r="406" spans="2:7" x14ac:dyDescent="0.2">
      <c r="B406" s="119" t="s">
        <v>305</v>
      </c>
      <c r="C406" s="59">
        <v>-142902</v>
      </c>
      <c r="D406" s="120">
        <v>0</v>
      </c>
      <c r="E406" s="59">
        <v>142902</v>
      </c>
      <c r="F406" s="101"/>
      <c r="G406" s="101"/>
    </row>
    <row r="407" spans="2:7" x14ac:dyDescent="0.2">
      <c r="B407" s="119" t="s">
        <v>306</v>
      </c>
      <c r="C407" s="59">
        <v>-9000000</v>
      </c>
      <c r="D407" s="120">
        <v>0</v>
      </c>
      <c r="E407" s="59">
        <v>9000000</v>
      </c>
      <c r="F407" s="101"/>
      <c r="G407" s="101"/>
    </row>
    <row r="408" spans="2:7" x14ac:dyDescent="0.2">
      <c r="B408" s="119" t="s">
        <v>307</v>
      </c>
      <c r="C408" s="59">
        <v>-2499231.84</v>
      </c>
      <c r="D408" s="59">
        <v>-2499231.84</v>
      </c>
      <c r="E408" s="120">
        <v>0</v>
      </c>
      <c r="F408" s="101"/>
      <c r="G408" s="101"/>
    </row>
    <row r="409" spans="2:7" x14ac:dyDescent="0.2">
      <c r="B409" s="119" t="s">
        <v>308</v>
      </c>
      <c r="C409" s="59">
        <v>-542833.31000000006</v>
      </c>
      <c r="D409" s="59">
        <v>-542833.31000000006</v>
      </c>
      <c r="E409" s="120">
        <v>0</v>
      </c>
      <c r="F409" s="101"/>
      <c r="G409" s="101"/>
    </row>
    <row r="410" spans="2:7" x14ac:dyDescent="0.2">
      <c r="B410" s="119" t="s">
        <v>309</v>
      </c>
      <c r="C410" s="120">
        <v>0</v>
      </c>
      <c r="D410" s="59">
        <v>-3889943.66</v>
      </c>
      <c r="E410" s="59">
        <v>-3889943.66</v>
      </c>
      <c r="F410" s="101"/>
      <c r="G410" s="101"/>
    </row>
    <row r="411" spans="2:7" x14ac:dyDescent="0.2">
      <c r="B411" s="119" t="s">
        <v>310</v>
      </c>
      <c r="C411" s="59">
        <v>-5003844.5</v>
      </c>
      <c r="D411" s="59">
        <v>-5146746.5</v>
      </c>
      <c r="E411" s="59">
        <v>-142902</v>
      </c>
      <c r="F411" s="101"/>
      <c r="G411" s="101"/>
    </row>
    <row r="412" spans="2:7" x14ac:dyDescent="0.2">
      <c r="B412" s="119" t="s">
        <v>311</v>
      </c>
      <c r="C412" s="59">
        <v>-7500000</v>
      </c>
      <c r="D412" s="59">
        <v>-16500000</v>
      </c>
      <c r="E412" s="59">
        <v>-9000000</v>
      </c>
      <c r="F412" s="101"/>
      <c r="G412" s="101"/>
    </row>
    <row r="413" spans="2:7" x14ac:dyDescent="0.2">
      <c r="B413" s="119" t="s">
        <v>312</v>
      </c>
      <c r="C413" s="59">
        <v>-1073800</v>
      </c>
      <c r="D413" s="59">
        <v>-1073800</v>
      </c>
      <c r="E413" s="120">
        <v>0</v>
      </c>
      <c r="F413" s="101"/>
      <c r="G413" s="101"/>
    </row>
    <row r="414" spans="2:7" x14ac:dyDescent="0.2">
      <c r="B414" s="119" t="s">
        <v>313</v>
      </c>
      <c r="C414" s="59">
        <v>-1408600.98</v>
      </c>
      <c r="D414" s="59">
        <v>-1408600.98</v>
      </c>
      <c r="E414" s="120">
        <v>0</v>
      </c>
      <c r="F414" s="101"/>
      <c r="G414" s="101"/>
    </row>
    <row r="415" spans="2:7" x14ac:dyDescent="0.2">
      <c r="B415" s="119" t="s">
        <v>314</v>
      </c>
      <c r="C415" s="59">
        <v>-33794.980000000003</v>
      </c>
      <c r="D415" s="59">
        <v>-1511929.26</v>
      </c>
      <c r="E415" s="59">
        <v>-1478134.28</v>
      </c>
      <c r="F415" s="101"/>
      <c r="G415" s="101"/>
    </row>
    <row r="416" spans="2:7" x14ac:dyDescent="0.2">
      <c r="B416" s="119" t="s">
        <v>315</v>
      </c>
      <c r="C416" s="59">
        <v>-341099.7</v>
      </c>
      <c r="D416" s="59">
        <v>-341099.7</v>
      </c>
      <c r="E416" s="120">
        <v>0</v>
      </c>
      <c r="F416" s="101"/>
      <c r="G416" s="101"/>
    </row>
    <row r="417" spans="2:7" x14ac:dyDescent="0.2">
      <c r="B417" s="121" t="s">
        <v>316</v>
      </c>
      <c r="C417" s="59">
        <v>-762450</v>
      </c>
      <c r="D417" s="59">
        <v>-762450</v>
      </c>
      <c r="E417" s="120">
        <v>0</v>
      </c>
      <c r="F417" s="101"/>
      <c r="G417" s="101"/>
    </row>
    <row r="418" spans="2:7" ht="19.5" customHeight="1" x14ac:dyDescent="0.2">
      <c r="C418" s="107">
        <v>-98602934.450000003</v>
      </c>
      <c r="D418" s="107">
        <v>-108817286.14</v>
      </c>
      <c r="E418" s="107">
        <v>-10214351.689999999</v>
      </c>
      <c r="F418" s="122"/>
      <c r="G418" s="123"/>
    </row>
    <row r="422" spans="2:7" ht="27" customHeight="1" x14ac:dyDescent="0.2">
      <c r="B422" s="81" t="s">
        <v>317</v>
      </c>
      <c r="C422" s="104" t="s">
        <v>58</v>
      </c>
      <c r="D422" s="25" t="s">
        <v>59</v>
      </c>
      <c r="E422" s="25" t="s">
        <v>297</v>
      </c>
      <c r="F422" s="124" t="s">
        <v>147</v>
      </c>
    </row>
    <row r="423" spans="2:7" x14ac:dyDescent="0.2">
      <c r="B423" s="64" t="s">
        <v>318</v>
      </c>
      <c r="C423" s="120">
        <v>0</v>
      </c>
      <c r="D423" s="56">
        <v>-3313191.09</v>
      </c>
      <c r="E423" s="56">
        <v>-3313191.09</v>
      </c>
      <c r="F423" s="27"/>
    </row>
    <row r="424" spans="2:7" x14ac:dyDescent="0.2">
      <c r="B424" s="106" t="s">
        <v>319</v>
      </c>
      <c r="C424" s="59">
        <v>-21488.17</v>
      </c>
      <c r="D424" s="120">
        <v>0</v>
      </c>
      <c r="E424" s="59">
        <v>21488.17</v>
      </c>
      <c r="F424" s="29"/>
    </row>
    <row r="425" spans="2:7" x14ac:dyDescent="0.2">
      <c r="B425" s="106" t="s">
        <v>320</v>
      </c>
      <c r="C425" s="59">
        <v>6243562.2400000002</v>
      </c>
      <c r="D425" s="59">
        <v>6243562.2400000002</v>
      </c>
      <c r="E425" s="120">
        <v>0</v>
      </c>
      <c r="F425" s="29"/>
    </row>
    <row r="426" spans="2:7" x14ac:dyDescent="0.2">
      <c r="B426" s="106" t="s">
        <v>321</v>
      </c>
      <c r="C426" s="59">
        <v>1105363.22</v>
      </c>
      <c r="D426" s="59">
        <v>1105363.22</v>
      </c>
      <c r="E426" s="120">
        <v>0</v>
      </c>
      <c r="F426" s="29"/>
    </row>
    <row r="427" spans="2:7" x14ac:dyDescent="0.2">
      <c r="B427" s="106" t="s">
        <v>322</v>
      </c>
      <c r="C427" s="59">
        <v>746423.51</v>
      </c>
      <c r="D427" s="59">
        <v>1026854.44</v>
      </c>
      <c r="E427" s="59">
        <v>280430.93</v>
      </c>
      <c r="F427" s="29"/>
    </row>
    <row r="428" spans="2:7" x14ac:dyDescent="0.2">
      <c r="B428" s="106" t="s">
        <v>323</v>
      </c>
      <c r="C428" s="59">
        <v>3688822.73</v>
      </c>
      <c r="D428" s="59">
        <v>3688822.73</v>
      </c>
      <c r="E428" s="120">
        <v>0</v>
      </c>
      <c r="F428" s="29"/>
    </row>
    <row r="429" spans="2:7" x14ac:dyDescent="0.2">
      <c r="B429" s="106" t="s">
        <v>324</v>
      </c>
      <c r="C429" s="59">
        <v>5765056.6900000004</v>
      </c>
      <c r="D429" s="59">
        <v>5765056.6900000004</v>
      </c>
      <c r="E429" s="120">
        <v>0</v>
      </c>
      <c r="F429" s="29"/>
    </row>
    <row r="430" spans="2:7" x14ac:dyDescent="0.2">
      <c r="B430" s="106" t="s">
        <v>325</v>
      </c>
      <c r="C430" s="59">
        <v>5463558.04</v>
      </c>
      <c r="D430" s="59">
        <v>5507891.2000000002</v>
      </c>
      <c r="E430" s="59">
        <v>44333.16</v>
      </c>
      <c r="F430" s="29"/>
    </row>
    <row r="431" spans="2:7" x14ac:dyDescent="0.2">
      <c r="B431" s="106" t="s">
        <v>326</v>
      </c>
      <c r="C431" s="59">
        <v>3996942.07</v>
      </c>
      <c r="D431" s="59">
        <v>4032887.59</v>
      </c>
      <c r="E431" s="59">
        <v>35945.519999999997</v>
      </c>
      <c r="F431" s="29"/>
    </row>
    <row r="432" spans="2:7" x14ac:dyDescent="0.2">
      <c r="B432" s="106" t="s">
        <v>327</v>
      </c>
      <c r="C432" s="59">
        <v>-2036414.61</v>
      </c>
      <c r="D432" s="59">
        <v>-1743926.72</v>
      </c>
      <c r="E432" s="59">
        <v>292487.89</v>
      </c>
      <c r="F432" s="29"/>
    </row>
    <row r="433" spans="2:6" x14ac:dyDescent="0.2">
      <c r="B433" s="106" t="s">
        <v>328</v>
      </c>
      <c r="C433" s="59">
        <v>-989856.05</v>
      </c>
      <c r="D433" s="59">
        <v>-976927.1</v>
      </c>
      <c r="E433" s="59">
        <v>12928.95</v>
      </c>
      <c r="F433" s="29"/>
    </row>
    <row r="434" spans="2:6" x14ac:dyDescent="0.2">
      <c r="B434" s="106" t="s">
        <v>329</v>
      </c>
      <c r="C434" s="59">
        <v>6617242.6500000004</v>
      </c>
      <c r="D434" s="59">
        <v>8273800.8899999997</v>
      </c>
      <c r="E434" s="59">
        <v>1656558.24</v>
      </c>
      <c r="F434" s="29"/>
    </row>
    <row r="435" spans="2:6" x14ac:dyDescent="0.2">
      <c r="B435" s="106" t="s">
        <v>330</v>
      </c>
      <c r="C435" s="59">
        <v>-5045235.9000000004</v>
      </c>
      <c r="D435" s="59">
        <v>1272123.9099999999</v>
      </c>
      <c r="E435" s="59">
        <v>6317359.8099999996</v>
      </c>
      <c r="F435" s="29"/>
    </row>
    <row r="436" spans="2:6" x14ac:dyDescent="0.2">
      <c r="B436" s="106" t="s">
        <v>331</v>
      </c>
      <c r="C436" s="59">
        <v>-37660189.43</v>
      </c>
      <c r="D436" s="59">
        <v>-37690581.520000003</v>
      </c>
      <c r="E436" s="59">
        <v>-30392.09</v>
      </c>
      <c r="F436" s="29"/>
    </row>
    <row r="437" spans="2:6" x14ac:dyDescent="0.2">
      <c r="B437" s="106" t="s">
        <v>332</v>
      </c>
      <c r="C437" s="59">
        <v>-3018201.56</v>
      </c>
      <c r="D437" s="59">
        <v>-3135940.31</v>
      </c>
      <c r="E437" s="59">
        <v>-117738.75</v>
      </c>
      <c r="F437" s="29"/>
    </row>
    <row r="438" spans="2:6" x14ac:dyDescent="0.2">
      <c r="B438" s="106" t="s">
        <v>333</v>
      </c>
      <c r="C438" s="59">
        <v>-10160515.49</v>
      </c>
      <c r="D438" s="59">
        <v>-11490794.800000001</v>
      </c>
      <c r="E438" s="59">
        <v>-1330279.31</v>
      </c>
      <c r="F438" s="29"/>
    </row>
    <row r="439" spans="2:6" x14ac:dyDescent="0.2">
      <c r="B439" s="106" t="s">
        <v>334</v>
      </c>
      <c r="C439" s="59">
        <v>-17393826.27</v>
      </c>
      <c r="D439" s="59">
        <v>-24536648.789999999</v>
      </c>
      <c r="E439" s="59">
        <v>-7142822.5199999996</v>
      </c>
      <c r="F439" s="29"/>
    </row>
    <row r="440" spans="2:6" x14ac:dyDescent="0.2">
      <c r="B440" s="106" t="s">
        <v>335</v>
      </c>
      <c r="C440" s="59">
        <v>-51169.39</v>
      </c>
      <c r="D440" s="59">
        <v>-91469.39</v>
      </c>
      <c r="E440" s="59">
        <v>-40300</v>
      </c>
      <c r="F440" s="29"/>
    </row>
    <row r="441" spans="2:6" x14ac:dyDescent="0.2">
      <c r="B441" s="106" t="s">
        <v>336</v>
      </c>
      <c r="C441" s="59">
        <v>-1269369.81</v>
      </c>
      <c r="D441" s="59">
        <v>-1081239.92</v>
      </c>
      <c r="E441" s="59">
        <v>188129.89</v>
      </c>
      <c r="F441" s="29"/>
    </row>
    <row r="442" spans="2:6" x14ac:dyDescent="0.2">
      <c r="B442" s="125" t="s">
        <v>337</v>
      </c>
      <c r="C442" s="59">
        <v>-44019295.530000001</v>
      </c>
      <c r="D442" s="59">
        <v>-43831165.640000001</v>
      </c>
      <c r="E442" s="59">
        <v>188129.89</v>
      </c>
      <c r="F442" s="29"/>
    </row>
    <row r="443" spans="2:6" ht="20.25" customHeight="1" x14ac:dyDescent="0.2">
      <c r="C443" s="107">
        <v>-44019295.530000001</v>
      </c>
      <c r="D443" s="107">
        <v>-47144356.729999997</v>
      </c>
      <c r="E443" s="107">
        <v>-3125061.2</v>
      </c>
      <c r="F443" s="126"/>
    </row>
    <row r="447" spans="2:6" x14ac:dyDescent="0.2">
      <c r="B447" s="18" t="s">
        <v>338</v>
      </c>
    </row>
    <row r="449" spans="2:5" ht="30.75" customHeight="1" x14ac:dyDescent="0.2">
      <c r="B449" s="81" t="s">
        <v>339</v>
      </c>
      <c r="C449" s="104" t="s">
        <v>58</v>
      </c>
      <c r="D449" s="25" t="s">
        <v>59</v>
      </c>
      <c r="E449" s="25" t="s">
        <v>60</v>
      </c>
    </row>
    <row r="450" spans="2:5" x14ac:dyDescent="0.2">
      <c r="B450" s="127" t="s">
        <v>340</v>
      </c>
      <c r="C450" s="59">
        <v>25161.65</v>
      </c>
      <c r="D450" s="59">
        <v>31088</v>
      </c>
      <c r="E450" s="59">
        <v>5926.35</v>
      </c>
    </row>
    <row r="451" spans="2:5" x14ac:dyDescent="0.2">
      <c r="B451" s="106" t="s">
        <v>341</v>
      </c>
      <c r="C451" s="59">
        <v>316000</v>
      </c>
      <c r="D451" s="59">
        <v>8971.23</v>
      </c>
      <c r="E451" s="59">
        <v>-307028.77</v>
      </c>
    </row>
    <row r="452" spans="2:5" x14ac:dyDescent="0.2">
      <c r="B452" s="106" t="s">
        <v>342</v>
      </c>
      <c r="C452" s="59">
        <v>1140346.92</v>
      </c>
      <c r="D452" s="59">
        <v>1973381.76</v>
      </c>
      <c r="E452" s="59">
        <v>833034.84</v>
      </c>
    </row>
    <row r="453" spans="2:5" x14ac:dyDescent="0.2">
      <c r="B453" s="106" t="s">
        <v>343</v>
      </c>
      <c r="C453" s="59">
        <v>44993.53</v>
      </c>
      <c r="D453" s="59">
        <v>42008.78</v>
      </c>
      <c r="E453" s="59">
        <v>-2984.75</v>
      </c>
    </row>
    <row r="454" spans="2:5" x14ac:dyDescent="0.2">
      <c r="B454" s="106" t="s">
        <v>344</v>
      </c>
      <c r="C454" s="59">
        <v>20086.849999999999</v>
      </c>
      <c r="D454" s="59">
        <v>3003.25</v>
      </c>
      <c r="E454" s="59">
        <v>-17083.599999999999</v>
      </c>
    </row>
    <row r="455" spans="2:5" x14ac:dyDescent="0.2">
      <c r="B455" s="106" t="s">
        <v>345</v>
      </c>
      <c r="C455" s="59">
        <v>3072600.7</v>
      </c>
      <c r="D455" s="59">
        <v>972065.92</v>
      </c>
      <c r="E455" s="59">
        <v>-2100534.7799999998</v>
      </c>
    </row>
    <row r="456" spans="2:5" x14ac:dyDescent="0.2">
      <c r="B456" s="106" t="s">
        <v>346</v>
      </c>
      <c r="C456" s="59">
        <v>1431092.19</v>
      </c>
      <c r="D456" s="59">
        <v>1867405.94</v>
      </c>
      <c r="E456" s="59">
        <v>436313.75</v>
      </c>
    </row>
    <row r="457" spans="2:5" x14ac:dyDescent="0.2">
      <c r="B457" s="106" t="s">
        <v>347</v>
      </c>
      <c r="C457" s="59">
        <v>334.88</v>
      </c>
      <c r="D457" s="59">
        <v>104999.06</v>
      </c>
      <c r="E457" s="59">
        <v>104664.18</v>
      </c>
    </row>
    <row r="458" spans="2:5" x14ac:dyDescent="0.2">
      <c r="B458" s="106" t="s">
        <v>348</v>
      </c>
      <c r="C458" s="59">
        <v>7015.57</v>
      </c>
      <c r="D458" s="59">
        <v>7015.57</v>
      </c>
      <c r="E458" s="120">
        <v>0</v>
      </c>
    </row>
    <row r="459" spans="2:5" x14ac:dyDescent="0.2">
      <c r="B459" s="106" t="s">
        <v>349</v>
      </c>
      <c r="C459" s="59">
        <v>8117089.9100000001</v>
      </c>
      <c r="D459" s="59">
        <v>8220274.5199999996</v>
      </c>
      <c r="E459" s="59">
        <v>103184.61</v>
      </c>
    </row>
    <row r="460" spans="2:5" x14ac:dyDescent="0.2">
      <c r="B460" s="106" t="s">
        <v>350</v>
      </c>
      <c r="C460" s="59">
        <v>3632899.79</v>
      </c>
      <c r="D460" s="59">
        <v>23197.45</v>
      </c>
      <c r="E460" s="59">
        <v>-3609702.34</v>
      </c>
    </row>
    <row r="461" spans="2:5" x14ac:dyDescent="0.2">
      <c r="B461" s="106" t="s">
        <v>351</v>
      </c>
      <c r="C461" s="59">
        <v>18698.8</v>
      </c>
      <c r="D461" s="59">
        <v>5479.85</v>
      </c>
      <c r="E461" s="59">
        <v>-13218.95</v>
      </c>
    </row>
    <row r="462" spans="2:5" x14ac:dyDescent="0.2">
      <c r="B462" s="106" t="s">
        <v>352</v>
      </c>
      <c r="C462" s="59">
        <v>6820051.0700000003</v>
      </c>
      <c r="D462" s="59">
        <v>4041023.5</v>
      </c>
      <c r="E462" s="59">
        <v>-2779027.57</v>
      </c>
    </row>
    <row r="463" spans="2:5" x14ac:dyDescent="0.2">
      <c r="B463" s="106" t="s">
        <v>353</v>
      </c>
      <c r="C463" s="59">
        <v>15558215.48</v>
      </c>
      <c r="D463" s="59">
        <v>19872595.050000001</v>
      </c>
      <c r="E463" s="59">
        <v>4314379.57</v>
      </c>
    </row>
    <row r="464" spans="2:5" x14ac:dyDescent="0.2">
      <c r="B464" s="106" t="s">
        <v>354</v>
      </c>
      <c r="C464" s="59">
        <v>6819821.0700000003</v>
      </c>
      <c r="D464" s="59">
        <v>4040468.54</v>
      </c>
      <c r="E464" s="59">
        <v>-2779352.53</v>
      </c>
    </row>
    <row r="465" spans="2:5" x14ac:dyDescent="0.2">
      <c r="B465" s="128" t="s">
        <v>355</v>
      </c>
      <c r="C465" s="59">
        <v>47024408.409999996</v>
      </c>
      <c r="D465" s="59">
        <v>41212978.420000002</v>
      </c>
      <c r="E465" s="59">
        <v>-5811429.9900000002</v>
      </c>
    </row>
    <row r="466" spans="2:5" ht="21.75" customHeight="1" x14ac:dyDescent="0.2">
      <c r="C466" s="107">
        <v>47024408.409999996</v>
      </c>
      <c r="D466" s="107">
        <v>41212978.420000002</v>
      </c>
      <c r="E466" s="107">
        <v>-5811429.9900000002</v>
      </c>
    </row>
    <row r="469" spans="2:5" ht="24" customHeight="1" x14ac:dyDescent="0.2">
      <c r="B469" s="81" t="s">
        <v>356</v>
      </c>
      <c r="C469" s="104" t="s">
        <v>60</v>
      </c>
      <c r="D469" s="25" t="s">
        <v>357</v>
      </c>
      <c r="E469" s="10"/>
    </row>
    <row r="470" spans="2:5" x14ac:dyDescent="0.2">
      <c r="B470" s="26" t="s">
        <v>358</v>
      </c>
      <c r="C470" s="57"/>
      <c r="D470" s="27"/>
      <c r="E470" s="42"/>
    </row>
    <row r="471" spans="2:5" x14ac:dyDescent="0.2">
      <c r="B471" s="28"/>
      <c r="C471" s="45"/>
      <c r="D471" s="29"/>
      <c r="E471" s="42"/>
    </row>
    <row r="472" spans="2:5" x14ac:dyDescent="0.2">
      <c r="B472" s="28" t="s">
        <v>359</v>
      </c>
      <c r="C472" s="129">
        <f>C473</f>
        <v>13063871.09</v>
      </c>
      <c r="D472" s="29"/>
      <c r="E472" s="42"/>
    </row>
    <row r="473" spans="2:5" x14ac:dyDescent="0.2">
      <c r="B473" s="58" t="s">
        <v>360</v>
      </c>
      <c r="C473" s="59">
        <v>13063871.09</v>
      </c>
      <c r="D473" s="29"/>
      <c r="E473" s="42"/>
    </row>
    <row r="474" spans="2:5" x14ac:dyDescent="0.2">
      <c r="B474" s="28"/>
      <c r="C474" s="45"/>
      <c r="D474" s="29"/>
      <c r="E474" s="42"/>
    </row>
    <row r="475" spans="2:5" x14ac:dyDescent="0.2">
      <c r="B475" s="28" t="s">
        <v>67</v>
      </c>
      <c r="C475" s="129">
        <f>SUM(C476:C481)</f>
        <v>2750854.02</v>
      </c>
      <c r="D475" s="29"/>
      <c r="E475" s="42"/>
    </row>
    <row r="476" spans="2:5" x14ac:dyDescent="0.2">
      <c r="B476" s="28" t="s">
        <v>361</v>
      </c>
      <c r="C476" s="59">
        <v>2268930.5</v>
      </c>
      <c r="D476" s="29"/>
      <c r="E476" s="42"/>
    </row>
    <row r="477" spans="2:5" x14ac:dyDescent="0.2">
      <c r="B477" s="28" t="s">
        <v>362</v>
      </c>
      <c r="C477" s="59">
        <v>139711.32999999999</v>
      </c>
      <c r="D477" s="29"/>
      <c r="E477" s="42"/>
    </row>
    <row r="478" spans="2:5" x14ac:dyDescent="0.2">
      <c r="B478" s="28" t="s">
        <v>363</v>
      </c>
      <c r="C478" s="59">
        <v>188045.1</v>
      </c>
      <c r="D478" s="29"/>
      <c r="E478" s="42"/>
    </row>
    <row r="479" spans="2:5" x14ac:dyDescent="0.2">
      <c r="B479" s="28" t="s">
        <v>364</v>
      </c>
      <c r="C479" s="59">
        <v>-146532.07999999999</v>
      </c>
      <c r="D479" s="29"/>
      <c r="E479" s="42"/>
    </row>
    <row r="480" spans="2:5" x14ac:dyDescent="0.2">
      <c r="B480" s="28" t="s">
        <v>365</v>
      </c>
      <c r="C480" s="59">
        <v>302599.17</v>
      </c>
      <c r="D480" s="29"/>
      <c r="E480" s="42"/>
    </row>
    <row r="481" spans="2:7" x14ac:dyDescent="0.2">
      <c r="B481" s="28" t="s">
        <v>366</v>
      </c>
      <c r="C481" s="59">
        <v>-1900</v>
      </c>
      <c r="D481" s="29"/>
      <c r="E481" s="42"/>
    </row>
    <row r="482" spans="2:7" x14ac:dyDescent="0.2">
      <c r="B482" s="28"/>
      <c r="C482" s="45"/>
      <c r="D482" s="29"/>
      <c r="E482" s="42"/>
    </row>
    <row r="483" spans="2:7" x14ac:dyDescent="0.2">
      <c r="B483" s="28" t="s">
        <v>117</v>
      </c>
      <c r="C483" s="45"/>
      <c r="D483" s="29"/>
      <c r="E483" s="42"/>
      <c r="F483" s="10"/>
      <c r="G483" s="10"/>
    </row>
    <row r="484" spans="2:7" x14ac:dyDescent="0.2">
      <c r="B484" s="31"/>
      <c r="C484" s="49"/>
      <c r="D484" s="33"/>
      <c r="E484" s="42"/>
      <c r="F484" s="10"/>
      <c r="G484" s="10"/>
    </row>
    <row r="485" spans="2:7" ht="18" customHeight="1" x14ac:dyDescent="0.2">
      <c r="C485" s="36">
        <f>C472+C475</f>
        <v>15814725.109999999</v>
      </c>
      <c r="D485" s="25"/>
      <c r="E485" s="10"/>
      <c r="F485" s="10"/>
      <c r="G485" s="10"/>
    </row>
    <row r="486" spans="2:7" x14ac:dyDescent="0.2">
      <c r="F486" s="10"/>
      <c r="G486" s="10"/>
    </row>
    <row r="487" spans="2:7" x14ac:dyDescent="0.2">
      <c r="B487" s="5" t="s">
        <v>41</v>
      </c>
      <c r="F487" s="10"/>
      <c r="G487" s="10"/>
    </row>
    <row r="488" spans="2:7" x14ac:dyDescent="0.2">
      <c r="F488" s="10"/>
      <c r="G488" s="10"/>
    </row>
    <row r="489" spans="2:7" x14ac:dyDescent="0.2">
      <c r="F489" s="10"/>
      <c r="G489" s="10"/>
    </row>
    <row r="490" spans="2:7" x14ac:dyDescent="0.2">
      <c r="B490" s="18" t="s">
        <v>367</v>
      </c>
      <c r="F490" s="10"/>
      <c r="G490" s="10"/>
    </row>
    <row r="491" spans="2:7" ht="12" customHeight="1" x14ac:dyDescent="0.2">
      <c r="B491" s="18" t="s">
        <v>368</v>
      </c>
      <c r="F491" s="10"/>
      <c r="G491" s="10"/>
    </row>
    <row r="492" spans="2:7" x14ac:dyDescent="0.2">
      <c r="B492" s="130"/>
      <c r="C492" s="130"/>
      <c r="D492" s="130"/>
      <c r="E492" s="130"/>
      <c r="F492" s="10"/>
      <c r="G492" s="10"/>
    </row>
    <row r="493" spans="2:7" x14ac:dyDescent="0.2">
      <c r="B493" s="5"/>
      <c r="C493" s="5"/>
      <c r="D493" s="5"/>
      <c r="E493" s="5"/>
      <c r="F493" s="10"/>
      <c r="G493" s="10"/>
    </row>
    <row r="494" spans="2:7" x14ac:dyDescent="0.2">
      <c r="B494" s="131" t="s">
        <v>369</v>
      </c>
      <c r="C494" s="132"/>
      <c r="D494" s="132"/>
      <c r="E494" s="133"/>
      <c r="F494" s="10"/>
      <c r="G494" s="10"/>
    </row>
    <row r="495" spans="2:7" x14ac:dyDescent="0.2">
      <c r="B495" s="134" t="s">
        <v>370</v>
      </c>
      <c r="C495" s="135"/>
      <c r="D495" s="135"/>
      <c r="E495" s="136"/>
      <c r="F495" s="10"/>
      <c r="G495" s="137"/>
    </row>
    <row r="496" spans="2:7" x14ac:dyDescent="0.2">
      <c r="B496" s="138" t="s">
        <v>371</v>
      </c>
      <c r="C496" s="139"/>
      <c r="D496" s="139"/>
      <c r="E496" s="140"/>
      <c r="F496" s="10"/>
      <c r="G496" s="137"/>
    </row>
    <row r="497" spans="2:7" x14ac:dyDescent="0.2">
      <c r="B497" s="141" t="s">
        <v>372</v>
      </c>
      <c r="C497" s="142"/>
      <c r="E497" s="143">
        <v>70754828.420000002</v>
      </c>
      <c r="F497" s="10"/>
      <c r="G497" s="137"/>
    </row>
    <row r="498" spans="2:7" x14ac:dyDescent="0.2">
      <c r="B498" s="144"/>
      <c r="C498" s="144"/>
      <c r="D498" s="10"/>
      <c r="E498" s="145"/>
      <c r="F498" s="10"/>
      <c r="G498" s="137"/>
    </row>
    <row r="499" spans="2:7" x14ac:dyDescent="0.2">
      <c r="B499" s="146" t="s">
        <v>373</v>
      </c>
      <c r="C499" s="146"/>
      <c r="D499" s="147"/>
      <c r="E499" s="148">
        <f>SUM(D499:D504)</f>
        <v>2.72</v>
      </c>
      <c r="F499" s="10"/>
      <c r="G499" s="10"/>
    </row>
    <row r="500" spans="2:7" x14ac:dyDescent="0.2">
      <c r="B500" s="149" t="s">
        <v>374</v>
      </c>
      <c r="C500" s="149"/>
      <c r="D500" s="150">
        <v>0</v>
      </c>
      <c r="E500" s="151"/>
      <c r="F500" s="10"/>
      <c r="G500" s="10"/>
    </row>
    <row r="501" spans="2:7" x14ac:dyDescent="0.2">
      <c r="B501" s="149" t="s">
        <v>375</v>
      </c>
      <c r="C501" s="149"/>
      <c r="D501" s="150">
        <v>0</v>
      </c>
      <c r="E501" s="151"/>
      <c r="F501" s="10"/>
      <c r="G501" s="10"/>
    </row>
    <row r="502" spans="2:7" x14ac:dyDescent="0.2">
      <c r="B502" s="149" t="s">
        <v>376</v>
      </c>
      <c r="C502" s="149"/>
      <c r="D502" s="150">
        <v>0</v>
      </c>
      <c r="E502" s="151"/>
      <c r="F502" s="10"/>
      <c r="G502" s="10"/>
    </row>
    <row r="503" spans="2:7" x14ac:dyDescent="0.2">
      <c r="B503" s="149" t="s">
        <v>377</v>
      </c>
      <c r="C503" s="149"/>
      <c r="D503" s="150">
        <v>0</v>
      </c>
      <c r="E503" s="151"/>
      <c r="F503" s="10"/>
      <c r="G503" s="10"/>
    </row>
    <row r="504" spans="2:7" x14ac:dyDescent="0.2">
      <c r="B504" s="152" t="s">
        <v>378</v>
      </c>
      <c r="C504" s="153"/>
      <c r="D504" s="154">
        <v>2.72</v>
      </c>
      <c r="E504" s="151"/>
      <c r="F504" s="10"/>
      <c r="G504" s="10"/>
    </row>
    <row r="505" spans="2:7" x14ac:dyDescent="0.2">
      <c r="B505" s="144"/>
      <c r="C505" s="144"/>
      <c r="D505" s="10"/>
      <c r="F505" s="10"/>
      <c r="G505" s="10"/>
    </row>
    <row r="506" spans="2:7" x14ac:dyDescent="0.2">
      <c r="B506" s="146" t="s">
        <v>379</v>
      </c>
      <c r="C506" s="146"/>
      <c r="D506" s="147"/>
      <c r="E506" s="155">
        <f>SUM(D506:D510)</f>
        <v>18763243.379999999</v>
      </c>
      <c r="F506" s="10"/>
      <c r="G506" s="10"/>
    </row>
    <row r="507" spans="2:7" x14ac:dyDescent="0.2">
      <c r="B507" s="149" t="s">
        <v>380</v>
      </c>
      <c r="C507" s="149"/>
      <c r="D507" s="150">
        <v>0</v>
      </c>
      <c r="E507" s="151"/>
      <c r="F507" s="10"/>
      <c r="G507" s="10"/>
    </row>
    <row r="508" spans="2:7" x14ac:dyDescent="0.2">
      <c r="B508" s="149" t="s">
        <v>381</v>
      </c>
      <c r="C508" s="149"/>
      <c r="D508" s="150">
        <v>0</v>
      </c>
      <c r="E508" s="151"/>
      <c r="F508" s="10"/>
      <c r="G508" s="10"/>
    </row>
    <row r="509" spans="2:7" x14ac:dyDescent="0.2">
      <c r="B509" s="149" t="s">
        <v>382</v>
      </c>
      <c r="C509" s="149"/>
      <c r="D509" s="150">
        <v>0</v>
      </c>
      <c r="E509" s="151"/>
      <c r="F509" s="10"/>
      <c r="G509" s="10"/>
    </row>
    <row r="510" spans="2:7" x14ac:dyDescent="0.2">
      <c r="B510" s="156" t="s">
        <v>383</v>
      </c>
      <c r="C510" s="157"/>
      <c r="D510" s="154">
        <v>18763243.379999999</v>
      </c>
      <c r="E510" s="158"/>
      <c r="F510" s="10"/>
      <c r="G510" s="10"/>
    </row>
    <row r="511" spans="2:7" x14ac:dyDescent="0.2">
      <c r="B511" s="144"/>
      <c r="C511" s="144"/>
      <c r="F511" s="10"/>
      <c r="G511" s="10"/>
    </row>
    <row r="512" spans="2:7" x14ac:dyDescent="0.2">
      <c r="B512" s="159" t="s">
        <v>384</v>
      </c>
      <c r="C512" s="159"/>
      <c r="E512" s="160">
        <f>+E497+E499-E506</f>
        <v>51991587.760000005</v>
      </c>
      <c r="F512" s="10" t="s">
        <v>41</v>
      </c>
      <c r="G512" s="137" t="s">
        <v>41</v>
      </c>
    </row>
    <row r="513" spans="2:7" x14ac:dyDescent="0.2">
      <c r="B513" s="5"/>
      <c r="C513" s="5"/>
      <c r="D513" s="5"/>
      <c r="E513" s="5"/>
      <c r="F513" s="10"/>
      <c r="G513" s="10"/>
    </row>
    <row r="514" spans="2:7" x14ac:dyDescent="0.2">
      <c r="B514" s="5"/>
      <c r="C514" s="5"/>
      <c r="D514" s="5"/>
      <c r="E514" s="5"/>
      <c r="F514" s="10"/>
      <c r="G514" s="10"/>
    </row>
    <row r="515" spans="2:7" x14ac:dyDescent="0.2">
      <c r="B515" s="131" t="s">
        <v>385</v>
      </c>
      <c r="C515" s="132"/>
      <c r="D515" s="132"/>
      <c r="E515" s="133"/>
      <c r="F515" s="10"/>
      <c r="G515" s="10"/>
    </row>
    <row r="516" spans="2:7" x14ac:dyDescent="0.2">
      <c r="B516" s="134" t="s">
        <v>370</v>
      </c>
      <c r="C516" s="135"/>
      <c r="D516" s="135"/>
      <c r="E516" s="136"/>
      <c r="F516" s="10"/>
      <c r="G516" s="10"/>
    </row>
    <row r="517" spans="2:7" x14ac:dyDescent="0.2">
      <c r="B517" s="138" t="s">
        <v>371</v>
      </c>
      <c r="C517" s="139"/>
      <c r="D517" s="139"/>
      <c r="E517" s="140"/>
      <c r="F517" s="10"/>
      <c r="G517" s="10"/>
    </row>
    <row r="518" spans="2:7" x14ac:dyDescent="0.2">
      <c r="B518" s="141" t="s">
        <v>386</v>
      </c>
      <c r="C518" s="142"/>
      <c r="E518" s="143">
        <v>63500569.82</v>
      </c>
      <c r="F518" s="10"/>
      <c r="G518" s="10"/>
    </row>
    <row r="519" spans="2:7" x14ac:dyDescent="0.2">
      <c r="B519" s="144"/>
      <c r="C519" s="144"/>
      <c r="F519" s="10"/>
      <c r="G519" s="10"/>
    </row>
    <row r="520" spans="2:7" x14ac:dyDescent="0.2">
      <c r="B520" s="161" t="s">
        <v>387</v>
      </c>
      <c r="C520" s="161"/>
      <c r="D520" s="147"/>
      <c r="E520" s="162">
        <f>SUM(D520:D537)</f>
        <v>17247193.5</v>
      </c>
      <c r="F520" s="10"/>
      <c r="G520" s="10"/>
    </row>
    <row r="521" spans="2:7" x14ac:dyDescent="0.2">
      <c r="B521" s="149" t="s">
        <v>388</v>
      </c>
      <c r="C521" s="149"/>
      <c r="D521" s="154">
        <v>3241618.42</v>
      </c>
      <c r="E521" s="163"/>
      <c r="F521" s="10"/>
      <c r="G521" s="10"/>
    </row>
    <row r="522" spans="2:7" x14ac:dyDescent="0.2">
      <c r="B522" s="149" t="s">
        <v>389</v>
      </c>
      <c r="C522" s="149"/>
      <c r="D522" s="154">
        <v>139711.32999999999</v>
      </c>
      <c r="E522" s="163"/>
      <c r="F522" s="10"/>
      <c r="G522" s="10"/>
    </row>
    <row r="523" spans="2:7" x14ac:dyDescent="0.2">
      <c r="B523" s="149" t="s">
        <v>390</v>
      </c>
      <c r="C523" s="149"/>
      <c r="D523" s="154">
        <v>188045.1</v>
      </c>
      <c r="E523" s="163"/>
      <c r="F523" s="10"/>
      <c r="G523" s="10"/>
    </row>
    <row r="524" spans="2:7" x14ac:dyDescent="0.2">
      <c r="B524" s="149" t="s">
        <v>391</v>
      </c>
      <c r="C524" s="149"/>
      <c r="D524" s="154">
        <v>306914</v>
      </c>
      <c r="E524" s="163"/>
      <c r="F524" s="10"/>
      <c r="G524" s="10"/>
    </row>
    <row r="525" spans="2:7" x14ac:dyDescent="0.2">
      <c r="B525" s="149" t="s">
        <v>392</v>
      </c>
      <c r="C525" s="149"/>
      <c r="D525" s="150">
        <v>0</v>
      </c>
      <c r="E525" s="163"/>
      <c r="F525" s="10"/>
      <c r="G525" s="137"/>
    </row>
    <row r="526" spans="2:7" x14ac:dyDescent="0.2">
      <c r="B526" s="149" t="s">
        <v>393</v>
      </c>
      <c r="C526" s="149"/>
      <c r="D526" s="154">
        <v>307033.56</v>
      </c>
      <c r="E526" s="164" t="s">
        <v>41</v>
      </c>
      <c r="F526" s="10"/>
      <c r="G526" s="10"/>
    </row>
    <row r="527" spans="2:7" x14ac:dyDescent="0.2">
      <c r="B527" s="149" t="s">
        <v>394</v>
      </c>
      <c r="C527" s="149"/>
      <c r="D527" s="150">
        <v>0</v>
      </c>
      <c r="E527" s="163"/>
      <c r="F527" s="10"/>
      <c r="G527" s="137"/>
    </row>
    <row r="528" spans="2:7" x14ac:dyDescent="0.2">
      <c r="B528" s="149" t="s">
        <v>395</v>
      </c>
      <c r="C528" s="149"/>
      <c r="D528" s="150">
        <v>0</v>
      </c>
      <c r="E528" s="163"/>
      <c r="F528" s="10"/>
      <c r="G528" s="10"/>
    </row>
    <row r="529" spans="2:8" x14ac:dyDescent="0.2">
      <c r="B529" s="149" t="s">
        <v>396</v>
      </c>
      <c r="C529" s="149"/>
      <c r="D529" s="150">
        <v>0</v>
      </c>
      <c r="E529" s="163"/>
      <c r="F529" s="10"/>
      <c r="G529" s="137"/>
    </row>
    <row r="530" spans="2:8" x14ac:dyDescent="0.2">
      <c r="B530" s="149" t="s">
        <v>397</v>
      </c>
      <c r="C530" s="149"/>
      <c r="D530" s="154">
        <v>13063871.09</v>
      </c>
      <c r="E530" s="163"/>
      <c r="F530" s="10"/>
      <c r="G530" s="137"/>
    </row>
    <row r="531" spans="2:8" x14ac:dyDescent="0.2">
      <c r="B531" s="149" t="s">
        <v>398</v>
      </c>
      <c r="C531" s="149"/>
      <c r="D531" s="150">
        <v>0</v>
      </c>
      <c r="E531" s="163"/>
      <c r="F531" s="10"/>
      <c r="G531" s="137"/>
      <c r="H531" s="165"/>
    </row>
    <row r="532" spans="2:8" x14ac:dyDescent="0.2">
      <c r="B532" s="149" t="s">
        <v>399</v>
      </c>
      <c r="C532" s="149"/>
      <c r="D532" s="150">
        <v>0</v>
      </c>
      <c r="E532" s="163"/>
      <c r="F532" s="10"/>
      <c r="G532" s="137"/>
      <c r="H532" s="165"/>
    </row>
    <row r="533" spans="2:8" x14ac:dyDescent="0.2">
      <c r="B533" s="149" t="s">
        <v>400</v>
      </c>
      <c r="C533" s="149"/>
      <c r="D533" s="150">
        <v>0</v>
      </c>
      <c r="E533" s="163"/>
      <c r="F533" s="10"/>
      <c r="G533" s="166"/>
    </row>
    <row r="534" spans="2:8" x14ac:dyDescent="0.2">
      <c r="B534" s="149" t="s">
        <v>401</v>
      </c>
      <c r="C534" s="149"/>
      <c r="D534" s="150">
        <v>0</v>
      </c>
      <c r="E534" s="163"/>
      <c r="F534" s="10"/>
      <c r="G534" s="10"/>
    </row>
    <row r="535" spans="2:8" x14ac:dyDescent="0.2">
      <c r="B535" s="149" t="s">
        <v>402</v>
      </c>
      <c r="C535" s="149"/>
      <c r="D535" s="150">
        <v>0</v>
      </c>
      <c r="E535" s="163"/>
      <c r="F535" s="10"/>
      <c r="G535" s="10"/>
    </row>
    <row r="536" spans="2:8" ht="12.75" customHeight="1" x14ac:dyDescent="0.2">
      <c r="B536" s="149" t="s">
        <v>403</v>
      </c>
      <c r="C536" s="149"/>
      <c r="D536" s="150">
        <v>0</v>
      </c>
      <c r="E536" s="163"/>
      <c r="F536" s="10"/>
      <c r="G536" s="10"/>
    </row>
    <row r="537" spans="2:8" x14ac:dyDescent="0.2">
      <c r="B537" s="167" t="s">
        <v>404</v>
      </c>
      <c r="C537" s="168"/>
      <c r="D537" s="150">
        <v>0</v>
      </c>
      <c r="E537" s="163"/>
      <c r="F537" s="10"/>
      <c r="G537" s="10"/>
    </row>
    <row r="538" spans="2:8" x14ac:dyDescent="0.2">
      <c r="B538" s="144"/>
      <c r="C538" s="144"/>
      <c r="F538" s="10"/>
      <c r="G538" s="10"/>
    </row>
    <row r="539" spans="2:8" x14ac:dyDescent="0.2">
      <c r="B539" s="161" t="s">
        <v>405</v>
      </c>
      <c r="C539" s="161"/>
      <c r="D539" s="147"/>
      <c r="E539" s="162">
        <f>SUM(D539:D546)</f>
        <v>2425020.48</v>
      </c>
      <c r="F539" s="10"/>
      <c r="G539" s="10"/>
    </row>
    <row r="540" spans="2:8" x14ac:dyDescent="0.2">
      <c r="B540" s="149" t="s">
        <v>406</v>
      </c>
      <c r="C540" s="149"/>
      <c r="D540" s="169">
        <v>2405930.48</v>
      </c>
      <c r="E540" s="163"/>
      <c r="F540" s="10"/>
      <c r="G540" s="10"/>
    </row>
    <row r="541" spans="2:8" x14ac:dyDescent="0.2">
      <c r="B541" s="149" t="s">
        <v>407</v>
      </c>
      <c r="C541" s="149"/>
      <c r="D541" s="150">
        <v>0</v>
      </c>
      <c r="E541" s="163"/>
      <c r="F541" s="10"/>
      <c r="G541" s="10"/>
    </row>
    <row r="542" spans="2:8" x14ac:dyDescent="0.2">
      <c r="B542" s="149" t="s">
        <v>408</v>
      </c>
      <c r="C542" s="149"/>
      <c r="D542" s="150">
        <v>0</v>
      </c>
      <c r="E542" s="163"/>
      <c r="F542" s="10"/>
      <c r="G542" s="10"/>
    </row>
    <row r="543" spans="2:8" x14ac:dyDescent="0.2">
      <c r="B543" s="149" t="s">
        <v>409</v>
      </c>
      <c r="C543" s="149"/>
      <c r="D543" s="150">
        <v>0</v>
      </c>
      <c r="E543" s="163"/>
      <c r="F543" s="10"/>
      <c r="G543" s="10"/>
    </row>
    <row r="544" spans="2:8" x14ac:dyDescent="0.2">
      <c r="B544" s="149" t="s">
        <v>410</v>
      </c>
      <c r="C544" s="149"/>
      <c r="D544" s="150">
        <v>0</v>
      </c>
      <c r="E544" s="163"/>
      <c r="F544" s="10"/>
      <c r="G544" s="10"/>
    </row>
    <row r="545" spans="2:7" x14ac:dyDescent="0.2">
      <c r="B545" s="149" t="s">
        <v>411</v>
      </c>
      <c r="C545" s="149"/>
      <c r="D545" s="150">
        <v>0</v>
      </c>
      <c r="E545" s="163"/>
      <c r="F545" s="10"/>
      <c r="G545" s="10"/>
    </row>
    <row r="546" spans="2:7" x14ac:dyDescent="0.2">
      <c r="B546" s="167" t="s">
        <v>412</v>
      </c>
      <c r="C546" s="168"/>
      <c r="D546" s="154">
        <v>19090</v>
      </c>
      <c r="E546" s="163"/>
      <c r="F546" s="10"/>
      <c r="G546" s="10"/>
    </row>
    <row r="547" spans="2:7" x14ac:dyDescent="0.2">
      <c r="B547" s="144"/>
      <c r="C547" s="144"/>
      <c r="F547" s="10"/>
      <c r="G547" s="10"/>
    </row>
    <row r="548" spans="2:7" x14ac:dyDescent="0.2">
      <c r="B548" s="170" t="s">
        <v>413</v>
      </c>
      <c r="E548" s="160">
        <f>+E518-E520+E539</f>
        <v>48678396.799999997</v>
      </c>
      <c r="F548" s="137"/>
      <c r="G548" s="137"/>
    </row>
    <row r="549" spans="2:7" x14ac:dyDescent="0.2">
      <c r="E549" s="2" t="s">
        <v>41</v>
      </c>
      <c r="F549" s="171"/>
      <c r="G549" s="10"/>
    </row>
    <row r="550" spans="2:7" x14ac:dyDescent="0.2">
      <c r="E550" s="172" t="s">
        <v>41</v>
      </c>
      <c r="F550" s="10"/>
      <c r="G550" s="10"/>
    </row>
    <row r="551" spans="2:7" x14ac:dyDescent="0.2">
      <c r="E551" s="172" t="s">
        <v>41</v>
      </c>
      <c r="F551" s="173"/>
      <c r="G551" s="10"/>
    </row>
    <row r="552" spans="2:7" x14ac:dyDescent="0.2">
      <c r="E552" s="172" t="s">
        <v>41</v>
      </c>
      <c r="F552" s="173"/>
      <c r="G552" s="10"/>
    </row>
    <row r="553" spans="2:7" x14ac:dyDescent="0.2">
      <c r="F553" s="10"/>
      <c r="G553" s="10"/>
    </row>
    <row r="554" spans="2:7" x14ac:dyDescent="0.2">
      <c r="B554" s="16" t="s">
        <v>414</v>
      </c>
      <c r="C554" s="16"/>
      <c r="D554" s="16"/>
      <c r="E554" s="16"/>
      <c r="F554" s="16"/>
      <c r="G554" s="10"/>
    </row>
    <row r="555" spans="2:7" x14ac:dyDescent="0.2">
      <c r="B555" s="174"/>
      <c r="C555" s="174"/>
      <c r="D555" s="174"/>
      <c r="E555" s="174"/>
      <c r="F555" s="174"/>
      <c r="G555" s="10"/>
    </row>
    <row r="556" spans="2:7" x14ac:dyDescent="0.2">
      <c r="B556" s="174"/>
      <c r="C556" s="174"/>
      <c r="D556" s="174"/>
      <c r="E556" s="174"/>
      <c r="F556" s="174"/>
      <c r="G556" s="10"/>
    </row>
    <row r="557" spans="2:7" ht="21" customHeight="1" x14ac:dyDescent="0.2">
      <c r="B557" s="68" t="s">
        <v>415</v>
      </c>
      <c r="C557" s="69" t="s">
        <v>58</v>
      </c>
      <c r="D557" s="99" t="s">
        <v>59</v>
      </c>
      <c r="E557" s="99" t="s">
        <v>60</v>
      </c>
      <c r="F557" s="10"/>
      <c r="G557" s="10"/>
    </row>
    <row r="558" spans="2:7" x14ac:dyDescent="0.2">
      <c r="B558" s="26" t="s">
        <v>416</v>
      </c>
      <c r="C558" s="118">
        <v>0</v>
      </c>
      <c r="D558" s="57"/>
      <c r="E558" s="57"/>
      <c r="F558" s="10"/>
      <c r="G558" s="10"/>
    </row>
    <row r="559" spans="2:7" x14ac:dyDescent="0.2">
      <c r="B559" s="28"/>
      <c r="C559" s="101">
        <v>0</v>
      </c>
      <c r="D559" s="45"/>
      <c r="E559" s="45"/>
      <c r="F559" s="10"/>
      <c r="G559" s="10"/>
    </row>
    <row r="560" spans="2:7" x14ac:dyDescent="0.2">
      <c r="B560" s="31"/>
      <c r="C560" s="102">
        <v>0</v>
      </c>
      <c r="D560" s="175">
        <v>0</v>
      </c>
      <c r="E560" s="175">
        <v>0</v>
      </c>
      <c r="F560" s="10"/>
      <c r="G560" s="10"/>
    </row>
    <row r="561" spans="2:7" ht="21" customHeight="1" x14ac:dyDescent="0.2">
      <c r="C561" s="25">
        <f t="shared" ref="C561" si="4">SUM(C559:C560)</f>
        <v>0</v>
      </c>
      <c r="D561" s="25">
        <f t="shared" ref="D561:E561" si="5">SUM(D559:D560)</f>
        <v>0</v>
      </c>
      <c r="E561" s="25">
        <f t="shared" si="5"/>
        <v>0</v>
      </c>
      <c r="F561" s="10"/>
      <c r="G561" s="10"/>
    </row>
    <row r="562" spans="2:7" x14ac:dyDescent="0.2">
      <c r="F562" s="10"/>
      <c r="G562" s="10"/>
    </row>
    <row r="563" spans="2:7" x14ac:dyDescent="0.2">
      <c r="F563" s="10"/>
      <c r="G563" s="10"/>
    </row>
    <row r="564" spans="2:7" x14ac:dyDescent="0.2">
      <c r="F564" s="10"/>
      <c r="G564" s="10"/>
    </row>
    <row r="565" spans="2:7" x14ac:dyDescent="0.2">
      <c r="F565" s="10"/>
      <c r="G565" s="10"/>
    </row>
    <row r="566" spans="2:7" x14ac:dyDescent="0.2">
      <c r="B566" s="2" t="s">
        <v>417</v>
      </c>
      <c r="F566" s="10"/>
      <c r="G566" s="10"/>
    </row>
    <row r="567" spans="2:7" ht="12" customHeight="1" x14ac:dyDescent="0.2">
      <c r="F567" s="10"/>
      <c r="G567" s="10"/>
    </row>
    <row r="568" spans="2:7" x14ac:dyDescent="0.2">
      <c r="C568" s="5"/>
      <c r="D568" s="5"/>
      <c r="E568" s="5"/>
    </row>
    <row r="569" spans="2:7" x14ac:dyDescent="0.2">
      <c r="C569" s="5"/>
      <c r="D569" s="5"/>
      <c r="E569" s="5"/>
    </row>
    <row r="570" spans="2:7" x14ac:dyDescent="0.2">
      <c r="C570" s="5"/>
      <c r="D570" s="5"/>
      <c r="E570" s="5"/>
    </row>
    <row r="571" spans="2:7" x14ac:dyDescent="0.2">
      <c r="G571" s="10"/>
    </row>
    <row r="572" spans="2:7" x14ac:dyDescent="0.2">
      <c r="B572" s="176"/>
      <c r="C572" s="5"/>
      <c r="D572" s="176"/>
      <c r="E572" s="176"/>
      <c r="F572" s="177"/>
      <c r="G572" s="177"/>
    </row>
    <row r="573" spans="2:7" x14ac:dyDescent="0.2">
      <c r="B573" s="178" t="s">
        <v>418</v>
      </c>
      <c r="C573" s="5"/>
      <c r="D573" s="179" t="s">
        <v>419</v>
      </c>
      <c r="E573" s="179"/>
      <c r="F573" s="10"/>
      <c r="G573" s="180"/>
    </row>
    <row r="574" spans="2:7" x14ac:dyDescent="0.2">
      <c r="B574" s="178" t="s">
        <v>420</v>
      </c>
      <c r="C574" s="5"/>
      <c r="D574" s="181" t="s">
        <v>421</v>
      </c>
      <c r="E574" s="181"/>
      <c r="F574" s="182"/>
      <c r="G574" s="182"/>
    </row>
    <row r="575" spans="2:7" x14ac:dyDescent="0.2">
      <c r="B575" s="5"/>
      <c r="C575" s="5"/>
      <c r="D575" s="5"/>
      <c r="E575" s="5"/>
      <c r="F575" s="5"/>
      <c r="G575" s="5"/>
    </row>
    <row r="576" spans="2:7" x14ac:dyDescent="0.2">
      <c r="B576" s="5"/>
      <c r="C576" s="5"/>
      <c r="D576" s="5"/>
      <c r="E576" s="5"/>
      <c r="F576" s="5"/>
      <c r="G576" s="5"/>
    </row>
    <row r="580" ht="12.75" customHeight="1" x14ac:dyDescent="0.2"/>
    <row r="583" ht="12.75" customHeight="1" x14ac:dyDescent="0.2"/>
  </sheetData>
  <mergeCells count="67">
    <mergeCell ref="D574:E574"/>
    <mergeCell ref="B544:C544"/>
    <mergeCell ref="B545:C545"/>
    <mergeCell ref="B546:C546"/>
    <mergeCell ref="B547:C547"/>
    <mergeCell ref="B554:F554"/>
    <mergeCell ref="D573:E573"/>
    <mergeCell ref="B538:C538"/>
    <mergeCell ref="B539:C539"/>
    <mergeCell ref="B540:C540"/>
    <mergeCell ref="B541:C541"/>
    <mergeCell ref="B542:C542"/>
    <mergeCell ref="B543:C543"/>
    <mergeCell ref="B532:C532"/>
    <mergeCell ref="B533:C533"/>
    <mergeCell ref="B534:C534"/>
    <mergeCell ref="B535:C535"/>
    <mergeCell ref="B536:C536"/>
    <mergeCell ref="B537:C537"/>
    <mergeCell ref="B526:C526"/>
    <mergeCell ref="B527:C527"/>
    <mergeCell ref="B528:C528"/>
    <mergeCell ref="B529:C529"/>
    <mergeCell ref="B530:C530"/>
    <mergeCell ref="B531:C531"/>
    <mergeCell ref="B520:C520"/>
    <mergeCell ref="B521:C521"/>
    <mergeCell ref="B522:C522"/>
    <mergeCell ref="B523:C523"/>
    <mergeCell ref="B524:C524"/>
    <mergeCell ref="B525:C525"/>
    <mergeCell ref="B512:C512"/>
    <mergeCell ref="B515:E515"/>
    <mergeCell ref="B516:E516"/>
    <mergeCell ref="B517:E517"/>
    <mergeCell ref="B518:C518"/>
    <mergeCell ref="B519:C519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E494"/>
    <mergeCell ref="B495:E495"/>
    <mergeCell ref="B496:E496"/>
    <mergeCell ref="B497:C497"/>
    <mergeCell ref="B498:C498"/>
    <mergeCell ref="B499:C499"/>
    <mergeCell ref="D225:E225"/>
    <mergeCell ref="D232:E232"/>
    <mergeCell ref="D239:E239"/>
    <mergeCell ref="D277:E277"/>
    <mergeCell ref="D288:E288"/>
    <mergeCell ref="B492:E492"/>
    <mergeCell ref="A2:L2"/>
    <mergeCell ref="A3:L3"/>
    <mergeCell ref="A4:L4"/>
    <mergeCell ref="A9:L9"/>
    <mergeCell ref="D88:E88"/>
    <mergeCell ref="D218:E218"/>
  </mergeCells>
  <dataValidations count="4">
    <dataValidation allowBlank="1" showInputMessage="1" showErrorMessage="1" prompt="Especificar origen de dicho recurso: Federal, Estatal, Municipal, Particulares." sqref="D214 D221 D228"/>
    <dataValidation allowBlank="1" showInputMessage="1" showErrorMessage="1" prompt="Características cualitativas significativas que les impacten financieramente." sqref="D176:E176 E214 E221 E228"/>
    <dataValidation allowBlank="1" showInputMessage="1" showErrorMessage="1" prompt="Corresponde al número de la cuenta de acuerdo al Plan de Cuentas emitido por el CONAC (DOF 22/11/2010)." sqref="B176"/>
    <dataValidation allowBlank="1" showInputMessage="1" showErrorMessage="1" prompt="Saldo final del periodo que corresponde la cuenta pública presentada (mensual:  enero, febrero, marzo, etc.; trimestral: 1er, 2do, 3ro. o 4to.)." sqref="C176 C214 C221 C228"/>
  </dataValidations>
  <pageMargins left="0.47244094488188981" right="0.70866141732283472" top="0.39370078740157483" bottom="0.74803149606299213" header="0.31496062992125984" footer="0.31496062992125984"/>
  <pageSetup scale="2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2017-07-18T18:21:26Z</cp:lastPrinted>
  <dcterms:created xsi:type="dcterms:W3CDTF">2017-07-18T18:19:46Z</dcterms:created>
  <dcterms:modified xsi:type="dcterms:W3CDTF">2017-07-18T18:22:14Z</dcterms:modified>
</cp:coreProperties>
</file>