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19200" windowHeight="1146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<sst xmlns="http://schemas.openxmlformats.org/spreadsheetml/2006/main" count="286" uniqueCount="213">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</sst>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4" fontId="4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2" fillId="0" borderId="7" xfId="0" applyFont="1" applyBorder="1"/>
    <xf numFmtId="0" fontId="7" fillId="0" borderId="8" xfId="0" applyFont="1" applyBorder="1" applyAlignment="1">
      <alignment horizontal="left" vertical="center" indent="1"/>
    </xf>
    <xf numFmtId="4" fontId="7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indent="2"/>
    </xf>
    <xf numFmtId="4" fontId="8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2" fillId="0" borderId="10" xfId="0" applyFont="1" applyBorder="1"/>
    <xf numFmtId="0" fontId="8" fillId="0" borderId="11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159</xdr:row>
      <xdr:rowOff>0</xdr:rowOff>
    </xdr:from>
    <xdr:to>
      <xdr:col>2</xdr:col>
      <xdr:colOff>3514725</xdr:colOff>
      <xdr:row>159</xdr:row>
      <xdr:rowOff>9525</xdr:rowOff>
    </xdr:to>
    <xdr:cxnSp macro="">
      <xdr:nvCxnSpPr>
        <xdr:cNvPr id="2" name="2 Conector recto"/>
        <xdr:cNvCxnSpPr/>
      </xdr:nvCxnSpPr>
      <xdr:spPr>
        <a:xfrm flipV="1">
          <a:off x="6429375" y="2597467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1485900</xdr:colOff>
      <xdr:row>158</xdr:row>
      <xdr:rowOff>152400</xdr:rowOff>
    </xdr:from>
    <xdr:to>
      <xdr:col>1</xdr:col>
      <xdr:colOff>3600450</xdr:colOff>
      <xdr:row>159</xdr:row>
      <xdr:rowOff>0</xdr:rowOff>
    </xdr:to>
    <xdr:cxnSp macro="">
      <xdr:nvCxnSpPr>
        <xdr:cNvPr id="3" name="4 Conector recto"/>
        <xdr:cNvCxnSpPr/>
      </xdr:nvCxnSpPr>
      <xdr:spPr>
        <a:xfrm>
          <a:off x="1762125" y="25965150"/>
          <a:ext cx="2114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32869218.679999996</v>
      </c>
      <c r="D4" s="15">
        <f t="shared" ref="D4:H4" si="0">D5+D13+D23+D33+D43+D53+D57+D66+D70</f>
        <v>16480676.199999999</v>
      </c>
      <c r="E4" s="15">
        <f t="shared" si="0"/>
        <v>49349894.879999988</v>
      </c>
      <c r="F4" s="15">
        <f t="shared" si="0"/>
        <v>25373215.760000005</v>
      </c>
      <c r="G4" s="15">
        <f t="shared" si="0"/>
        <v>25373215.760000005</v>
      </c>
      <c r="H4" s="15">
        <f t="shared" si="0"/>
        <v>23976679.119999994</v>
      </c>
    </row>
    <row r="5" spans="1:8">
      <c r="A5" s="16" t="s">
        <v>10</v>
      </c>
      <c r="B5" s="17"/>
      <c r="C5" s="18">
        <f>SUM(C6:C12)</f>
        <v>20486672.809999995</v>
      </c>
      <c r="D5" s="18">
        <f t="shared" ref="D5:H5" si="1">SUM(D6:D12)</f>
        <v>1473253.19</v>
      </c>
      <c r="E5" s="18">
        <f t="shared" si="1"/>
        <v>21959926</v>
      </c>
      <c r="F5" s="18">
        <f t="shared" si="1"/>
        <v>13060001.02</v>
      </c>
      <c r="G5" s="18">
        <f t="shared" si="1"/>
        <v>13060001.02</v>
      </c>
      <c r="H5" s="18">
        <f t="shared" si="1"/>
        <v>8899924.9799999986</v>
      </c>
    </row>
    <row r="6" spans="1:8">
      <c r="A6" s="19" t="s">
        <v>11</v>
      </c>
      <c r="B6" s="20" t="s">
        <v>12</v>
      </c>
      <c r="C6" s="21">
        <v>12417612.529999999</v>
      </c>
      <c r="D6" s="21">
        <v>239402.49</v>
      </c>
      <c r="E6" s="21">
        <f>C6+D6</f>
        <v>12657015.02</v>
      </c>
      <c r="F6" s="21">
        <v>8048459.1900000004</v>
      </c>
      <c r="G6" s="21">
        <v>8048459.1900000004</v>
      </c>
      <c r="H6" s="21">
        <f>E6-F6</f>
        <v>4608555.8299999991</v>
      </c>
    </row>
    <row r="7" spans="1:8">
      <c r="A7" s="19" t="s">
        <v>13</v>
      </c>
      <c r="B7" s="20" t="s">
        <v>14</v>
      </c>
      <c r="C7" s="21">
        <v>1240000</v>
      </c>
      <c r="D7" s="21">
        <v>0</v>
      </c>
      <c r="E7" s="21">
        <f t="shared" ref="E7:E12" si="2">C7+D7</f>
        <v>1240000</v>
      </c>
      <c r="F7" s="21">
        <v>875857.23</v>
      </c>
      <c r="G7" s="21">
        <v>875857.23</v>
      </c>
      <c r="H7" s="21">
        <f t="shared" ref="H7:H70" si="3">E7-F7</f>
        <v>364142.77</v>
      </c>
    </row>
    <row r="8" spans="1:8">
      <c r="A8" s="19" t="s">
        <v>15</v>
      </c>
      <c r="B8" s="20" t="s">
        <v>16</v>
      </c>
      <c r="C8" s="21">
        <v>3119943.96</v>
      </c>
      <c r="D8" s="21">
        <v>20000</v>
      </c>
      <c r="E8" s="21">
        <f t="shared" si="2"/>
        <v>3139943.96</v>
      </c>
      <c r="F8" s="21">
        <v>1210331.02</v>
      </c>
      <c r="G8" s="21">
        <v>1210331.02</v>
      </c>
      <c r="H8" s="21">
        <f t="shared" si="3"/>
        <v>1929612.94</v>
      </c>
    </row>
    <row r="9" spans="1:8">
      <c r="A9" s="19" t="s">
        <v>17</v>
      </c>
      <c r="B9" s="20" t="s">
        <v>18</v>
      </c>
      <c r="C9" s="21">
        <v>2260289.4</v>
      </c>
      <c r="D9" s="21">
        <v>1213850.7</v>
      </c>
      <c r="E9" s="21">
        <f t="shared" si="2"/>
        <v>3474140.0999999996</v>
      </c>
      <c r="F9" s="21">
        <v>2069592.17</v>
      </c>
      <c r="G9" s="21">
        <v>2069592.17</v>
      </c>
      <c r="H9" s="21">
        <f t="shared" si="3"/>
        <v>1404547.9299999997</v>
      </c>
    </row>
    <row r="10" spans="1:8">
      <c r="A10" s="19" t="s">
        <v>19</v>
      </c>
      <c r="B10" s="20" t="s">
        <v>20</v>
      </c>
      <c r="C10" s="21">
        <v>1448826.92</v>
      </c>
      <c r="D10" s="21">
        <v>0</v>
      </c>
      <c r="E10" s="21">
        <f t="shared" si="2"/>
        <v>1448826.92</v>
      </c>
      <c r="F10" s="21">
        <v>855761.41</v>
      </c>
      <c r="G10" s="21">
        <v>855761.41</v>
      </c>
      <c r="H10" s="21">
        <f t="shared" si="3"/>
        <v>593065.50999999989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1697253.2</v>
      </c>
      <c r="D13" s="18">
        <f t="shared" ref="D13:G13" si="4">SUM(D14:D22)</f>
        <v>243881.63</v>
      </c>
      <c r="E13" s="18">
        <f t="shared" si="4"/>
        <v>1941134.8299999998</v>
      </c>
      <c r="F13" s="18">
        <f t="shared" si="4"/>
        <v>1336921.8</v>
      </c>
      <c r="G13" s="18">
        <f t="shared" si="4"/>
        <v>1336921.8</v>
      </c>
      <c r="H13" s="18">
        <f t="shared" si="3"/>
        <v>604213.0299999998</v>
      </c>
    </row>
    <row r="14" spans="1:8">
      <c r="A14" s="19" t="s">
        <v>26</v>
      </c>
      <c r="B14" s="20" t="s">
        <v>27</v>
      </c>
      <c r="C14" s="21">
        <v>1607253.2</v>
      </c>
      <c r="D14" s="21">
        <v>-39631.29</v>
      </c>
      <c r="E14" s="21">
        <f t="shared" ref="E14:E22" si="5">C14+D14</f>
        <v>1567621.91</v>
      </c>
      <c r="F14" s="21">
        <v>1251793.6000000001</v>
      </c>
      <c r="G14" s="21">
        <v>1251793.6000000001</v>
      </c>
      <c r="H14" s="21">
        <f t="shared" si="3"/>
        <v>315828.30999999982</v>
      </c>
    </row>
    <row r="15" spans="1:8">
      <c r="A15" s="19" t="s">
        <v>28</v>
      </c>
      <c r="B15" s="20" t="s">
        <v>29</v>
      </c>
      <c r="C15" s="21">
        <v>0</v>
      </c>
      <c r="D15" s="21">
        <v>129222.92</v>
      </c>
      <c r="E15" s="21">
        <f t="shared" si="5"/>
        <v>129222.92</v>
      </c>
      <c r="F15" s="21">
        <v>76749.2</v>
      </c>
      <c r="G15" s="21">
        <v>76749.2</v>
      </c>
      <c r="H15" s="21">
        <f t="shared" si="3"/>
        <v>52473.72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0</v>
      </c>
      <c r="D17" s="21">
        <v>61832</v>
      </c>
      <c r="E17" s="21">
        <f t="shared" si="5"/>
        <v>61832</v>
      </c>
      <c r="F17" s="21">
        <v>0</v>
      </c>
      <c r="G17" s="21">
        <v>0</v>
      </c>
      <c r="H17" s="21">
        <f t="shared" si="3"/>
        <v>61832</v>
      </c>
    </row>
    <row r="18" spans="1:8">
      <c r="A18" s="19" t="s">
        <v>34</v>
      </c>
      <c r="B18" s="20" t="s">
        <v>35</v>
      </c>
      <c r="C18" s="21">
        <v>0</v>
      </c>
      <c r="D18" s="21">
        <v>90000</v>
      </c>
      <c r="E18" s="21">
        <f t="shared" si="5"/>
        <v>90000</v>
      </c>
      <c r="F18" s="21">
        <v>0</v>
      </c>
      <c r="G18" s="21">
        <v>0</v>
      </c>
      <c r="H18" s="21">
        <f t="shared" si="3"/>
        <v>90000</v>
      </c>
    </row>
    <row r="19" spans="1:8">
      <c r="A19" s="19" t="s">
        <v>36</v>
      </c>
      <c r="B19" s="20" t="s">
        <v>37</v>
      </c>
      <c r="C19" s="21"/>
      <c r="D19" s="21"/>
      <c r="E19" s="21">
        <f t="shared" si="5"/>
        <v>0</v>
      </c>
      <c r="F19" s="21"/>
      <c r="G19" s="21"/>
      <c r="H19" s="21">
        <f t="shared" si="3"/>
        <v>0</v>
      </c>
    </row>
    <row r="20" spans="1:8">
      <c r="A20" s="19" t="s">
        <v>38</v>
      </c>
      <c r="B20" s="20" t="s">
        <v>39</v>
      </c>
      <c r="C20" s="21">
        <v>0</v>
      </c>
      <c r="D20" s="21">
        <v>50000</v>
      </c>
      <c r="E20" s="21">
        <f t="shared" si="5"/>
        <v>50000</v>
      </c>
      <c r="F20" s="21">
        <v>0</v>
      </c>
      <c r="G20" s="21">
        <v>0</v>
      </c>
      <c r="H20" s="21">
        <f t="shared" si="3"/>
        <v>50000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90000</v>
      </c>
      <c r="D22" s="21">
        <v>-47542</v>
      </c>
      <c r="E22" s="21">
        <f t="shared" si="5"/>
        <v>42458</v>
      </c>
      <c r="F22" s="21">
        <v>8379</v>
      </c>
      <c r="G22" s="21">
        <v>8379</v>
      </c>
      <c r="H22" s="21">
        <f t="shared" si="3"/>
        <v>34079</v>
      </c>
    </row>
    <row r="23" spans="1:8">
      <c r="A23" s="16" t="s">
        <v>44</v>
      </c>
      <c r="B23" s="17"/>
      <c r="C23" s="18">
        <f>SUM(C24:C32)</f>
        <v>4772670.8000000007</v>
      </c>
      <c r="D23" s="18">
        <f t="shared" ref="D23:G23" si="6">SUM(D24:D32)</f>
        <v>1510851.96</v>
      </c>
      <c r="E23" s="18">
        <f t="shared" si="6"/>
        <v>6283522.7599999998</v>
      </c>
      <c r="F23" s="18">
        <f t="shared" si="6"/>
        <v>3191770.3000000003</v>
      </c>
      <c r="G23" s="18">
        <f t="shared" si="6"/>
        <v>3191770.3000000003</v>
      </c>
      <c r="H23" s="18">
        <f t="shared" si="3"/>
        <v>3091752.4599999995</v>
      </c>
    </row>
    <row r="24" spans="1:8">
      <c r="A24" s="19" t="s">
        <v>45</v>
      </c>
      <c r="B24" s="20" t="s">
        <v>46</v>
      </c>
      <c r="C24" s="21">
        <v>964625.68</v>
      </c>
      <c r="D24" s="21">
        <v>196653.72</v>
      </c>
      <c r="E24" s="21">
        <f t="shared" ref="E24:E32" si="7">C24+D24</f>
        <v>1161279.4000000001</v>
      </c>
      <c r="F24" s="21">
        <v>860892.23</v>
      </c>
      <c r="G24" s="21">
        <v>860892.23</v>
      </c>
      <c r="H24" s="21">
        <f t="shared" si="3"/>
        <v>300387.17000000016</v>
      </c>
    </row>
    <row r="25" spans="1:8">
      <c r="A25" s="19" t="s">
        <v>47</v>
      </c>
      <c r="B25" s="20" t="s">
        <v>48</v>
      </c>
      <c r="C25" s="21">
        <v>945000</v>
      </c>
      <c r="D25" s="21">
        <v>901571.44</v>
      </c>
      <c r="E25" s="21">
        <f t="shared" si="7"/>
        <v>1846571.44</v>
      </c>
      <c r="F25" s="21">
        <v>435467.36</v>
      </c>
      <c r="G25" s="21">
        <v>435467.36</v>
      </c>
      <c r="H25" s="21">
        <f t="shared" si="3"/>
        <v>1411104.08</v>
      </c>
    </row>
    <row r="26" spans="1:8">
      <c r="A26" s="19" t="s">
        <v>49</v>
      </c>
      <c r="B26" s="20" t="s">
        <v>50</v>
      </c>
      <c r="C26" s="21">
        <v>921045.12</v>
      </c>
      <c r="D26" s="21">
        <v>122207.28</v>
      </c>
      <c r="E26" s="21">
        <f t="shared" si="7"/>
        <v>1043252.4</v>
      </c>
      <c r="F26" s="21">
        <v>750471.35</v>
      </c>
      <c r="G26" s="21">
        <v>750471.35</v>
      </c>
      <c r="H26" s="21">
        <f t="shared" si="3"/>
        <v>292781.05000000005</v>
      </c>
    </row>
    <row r="27" spans="1:8">
      <c r="A27" s="19" t="s">
        <v>51</v>
      </c>
      <c r="B27" s="20" t="s">
        <v>52</v>
      </c>
      <c r="C27" s="21">
        <v>120000</v>
      </c>
      <c r="D27" s="21">
        <v>202499.52</v>
      </c>
      <c r="E27" s="21">
        <f t="shared" si="7"/>
        <v>322499.52</v>
      </c>
      <c r="F27" s="21">
        <v>221249.76</v>
      </c>
      <c r="G27" s="21">
        <v>221249.76</v>
      </c>
      <c r="H27" s="21">
        <f t="shared" si="3"/>
        <v>101249.76000000001</v>
      </c>
    </row>
    <row r="28" spans="1:8">
      <c r="A28" s="19" t="s">
        <v>53</v>
      </c>
      <c r="B28" s="20" t="s">
        <v>54</v>
      </c>
      <c r="C28" s="21">
        <v>1100000</v>
      </c>
      <c r="D28" s="21">
        <v>0</v>
      </c>
      <c r="E28" s="21">
        <f t="shared" si="7"/>
        <v>1100000</v>
      </c>
      <c r="F28" s="21">
        <v>647070.43999999994</v>
      </c>
      <c r="G28" s="21">
        <v>647070.43999999994</v>
      </c>
      <c r="H28" s="21">
        <f t="shared" si="3"/>
        <v>452929.56000000006</v>
      </c>
    </row>
    <row r="29" spans="1:8">
      <c r="A29" s="19" t="s">
        <v>55</v>
      </c>
      <c r="B29" s="20" t="s">
        <v>56</v>
      </c>
      <c r="C29" s="21">
        <v>385000</v>
      </c>
      <c r="D29" s="21">
        <v>0</v>
      </c>
      <c r="E29" s="21">
        <f t="shared" si="7"/>
        <v>385000</v>
      </c>
      <c r="F29" s="21">
        <v>232182.58</v>
      </c>
      <c r="G29" s="21">
        <v>232182.58</v>
      </c>
      <c r="H29" s="21">
        <f t="shared" si="3"/>
        <v>152817.42000000001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0</v>
      </c>
      <c r="D31" s="21">
        <v>99000</v>
      </c>
      <c r="E31" s="21">
        <f t="shared" si="7"/>
        <v>99000</v>
      </c>
      <c r="F31" s="21">
        <v>35558.58</v>
      </c>
      <c r="G31" s="21">
        <v>35558.58</v>
      </c>
      <c r="H31" s="21">
        <f t="shared" si="3"/>
        <v>63441.42</v>
      </c>
    </row>
    <row r="32" spans="1:8">
      <c r="A32" s="19" t="s">
        <v>61</v>
      </c>
      <c r="B32" s="20" t="s">
        <v>62</v>
      </c>
      <c r="C32" s="21">
        <v>337000</v>
      </c>
      <c r="D32" s="21">
        <v>-11080</v>
      </c>
      <c r="E32" s="21">
        <f t="shared" si="7"/>
        <v>325920</v>
      </c>
      <c r="F32" s="21">
        <v>8878</v>
      </c>
      <c r="G32" s="21">
        <v>8878</v>
      </c>
      <c r="H32" s="21">
        <f t="shared" si="3"/>
        <v>317042</v>
      </c>
    </row>
    <row r="33" spans="1:8">
      <c r="A33" s="16" t="s">
        <v>63</v>
      </c>
      <c r="B33" s="17"/>
      <c r="C33" s="18">
        <f>SUM(C34:C42)</f>
        <v>184000</v>
      </c>
      <c r="D33" s="18">
        <f t="shared" ref="D33:G33" si="8">SUM(D34:D42)</f>
        <v>1067244.31</v>
      </c>
      <c r="E33" s="18">
        <f t="shared" si="8"/>
        <v>1251244.31</v>
      </c>
      <c r="F33" s="18">
        <f t="shared" si="8"/>
        <v>492928.87</v>
      </c>
      <c r="G33" s="18">
        <f t="shared" si="8"/>
        <v>492928.87</v>
      </c>
      <c r="H33" s="18">
        <f t="shared" si="3"/>
        <v>758315.44000000006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184000</v>
      </c>
      <c r="D37" s="21">
        <v>1067244.31</v>
      </c>
      <c r="E37" s="21">
        <f t="shared" si="9"/>
        <v>1251244.31</v>
      </c>
      <c r="F37" s="21">
        <v>492928.87</v>
      </c>
      <c r="G37" s="21">
        <v>492928.87</v>
      </c>
      <c r="H37" s="21">
        <f t="shared" si="3"/>
        <v>758315.44000000006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4848030</v>
      </c>
      <c r="D43" s="18">
        <f t="shared" ref="D43:G43" si="10">SUM(D44:D52)</f>
        <v>1091334.4100000001</v>
      </c>
      <c r="E43" s="18">
        <f t="shared" si="10"/>
        <v>5939364.4100000001</v>
      </c>
      <c r="F43" s="18">
        <f t="shared" si="10"/>
        <v>1684006.78</v>
      </c>
      <c r="G43" s="18">
        <f t="shared" si="10"/>
        <v>1684006.78</v>
      </c>
      <c r="H43" s="18">
        <f t="shared" si="3"/>
        <v>4255357.63</v>
      </c>
    </row>
    <row r="44" spans="1:8">
      <c r="A44" s="19" t="s">
        <v>81</v>
      </c>
      <c r="B44" s="20" t="s">
        <v>82</v>
      </c>
      <c r="C44" s="21">
        <v>3325145</v>
      </c>
      <c r="D44" s="21">
        <v>-352185.91</v>
      </c>
      <c r="E44" s="21">
        <f t="shared" ref="E44:E52" si="11">C44+D44</f>
        <v>2972959.09</v>
      </c>
      <c r="F44" s="21">
        <v>25726.48</v>
      </c>
      <c r="G44" s="21">
        <v>25726.48</v>
      </c>
      <c r="H44" s="21">
        <f t="shared" si="3"/>
        <v>2947232.61</v>
      </c>
    </row>
    <row r="45" spans="1:8">
      <c r="A45" s="19" t="s">
        <v>83</v>
      </c>
      <c r="B45" s="20" t="s">
        <v>84</v>
      </c>
      <c r="C45" s="21">
        <v>220000</v>
      </c>
      <c r="D45" s="21">
        <v>-153245</v>
      </c>
      <c r="E45" s="21">
        <f t="shared" si="11"/>
        <v>66755</v>
      </c>
      <c r="F45" s="21">
        <v>0</v>
      </c>
      <c r="G45" s="21">
        <v>0</v>
      </c>
      <c r="H45" s="21">
        <f t="shared" si="3"/>
        <v>66755</v>
      </c>
    </row>
    <row r="46" spans="1:8">
      <c r="A46" s="19" t="s">
        <v>85</v>
      </c>
      <c r="B46" s="20" t="s">
        <v>86</v>
      </c>
      <c r="C46" s="21">
        <v>497885</v>
      </c>
      <c r="D46" s="21">
        <v>30750.240000000002</v>
      </c>
      <c r="E46" s="21">
        <f t="shared" si="11"/>
        <v>528635.24</v>
      </c>
      <c r="F46" s="21">
        <v>0</v>
      </c>
      <c r="G46" s="21">
        <v>0</v>
      </c>
      <c r="H46" s="21">
        <f t="shared" si="3"/>
        <v>528635.24</v>
      </c>
    </row>
    <row r="47" spans="1:8">
      <c r="A47" s="19" t="s">
        <v>87</v>
      </c>
      <c r="B47" s="20" t="s">
        <v>88</v>
      </c>
      <c r="C47" s="21">
        <v>0</v>
      </c>
      <c r="D47" s="21">
        <v>1642353</v>
      </c>
      <c r="E47" s="21">
        <f t="shared" si="11"/>
        <v>1642353</v>
      </c>
      <c r="F47" s="21">
        <v>1642353</v>
      </c>
      <c r="G47" s="21">
        <v>1642353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805000</v>
      </c>
      <c r="D49" s="21">
        <v>-76337.919999999998</v>
      </c>
      <c r="E49" s="21">
        <f t="shared" si="11"/>
        <v>728662.08</v>
      </c>
      <c r="F49" s="21">
        <v>15927.3</v>
      </c>
      <c r="G49" s="21">
        <v>15927.3</v>
      </c>
      <c r="H49" s="21">
        <f t="shared" si="3"/>
        <v>712734.77999999991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11972419.09</v>
      </c>
      <c r="E53" s="18">
        <f t="shared" si="12"/>
        <v>11972419.09</v>
      </c>
      <c r="F53" s="18">
        <f t="shared" si="12"/>
        <v>5607586.9900000002</v>
      </c>
      <c r="G53" s="18">
        <f t="shared" si="12"/>
        <v>5607586.9900000002</v>
      </c>
      <c r="H53" s="18">
        <f t="shared" si="3"/>
        <v>6364832.0999999996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11972419.09</v>
      </c>
      <c r="E55" s="21">
        <f t="shared" si="13"/>
        <v>11972419.09</v>
      </c>
      <c r="F55" s="21">
        <v>5607586.9900000002</v>
      </c>
      <c r="G55" s="21">
        <v>5607586.9900000002</v>
      </c>
      <c r="H55" s="21">
        <f t="shared" si="3"/>
        <v>6364832.0999999996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880591.87</v>
      </c>
      <c r="D57" s="18">
        <f t="shared" ref="D57:G57" si="14">SUM(D58:D65)</f>
        <v>-878308.39</v>
      </c>
      <c r="E57" s="18">
        <f t="shared" si="14"/>
        <v>2283.4799999999814</v>
      </c>
      <c r="F57" s="18">
        <f t="shared" si="14"/>
        <v>0</v>
      </c>
      <c r="G57" s="18">
        <f t="shared" si="14"/>
        <v>0</v>
      </c>
      <c r="H57" s="18">
        <f t="shared" si="3"/>
        <v>2283.4799999999814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880591.87</v>
      </c>
      <c r="D65" s="21">
        <v>-878308.39</v>
      </c>
      <c r="E65" s="21">
        <f t="shared" si="15"/>
        <v>2283.4799999999814</v>
      </c>
      <c r="F65" s="21">
        <v>0</v>
      </c>
      <c r="G65" s="21">
        <v>0</v>
      </c>
      <c r="H65" s="21">
        <f t="shared" si="3"/>
        <v>2283.4799999999814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30257653.899999995</v>
      </c>
      <c r="E79" s="25">
        <f t="shared" si="21"/>
        <v>30257653.899999995</v>
      </c>
      <c r="F79" s="25">
        <f t="shared" si="21"/>
        <v>17258845.010000002</v>
      </c>
      <c r="G79" s="25">
        <f t="shared" si="21"/>
        <v>17258845.010000002</v>
      </c>
      <c r="H79" s="25">
        <f t="shared" si="21"/>
        <v>12998808.890000001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19933386.809999995</v>
      </c>
      <c r="E80" s="25">
        <f t="shared" si="22"/>
        <v>19933386.809999995</v>
      </c>
      <c r="F80" s="25">
        <f t="shared" si="22"/>
        <v>11394928.620000001</v>
      </c>
      <c r="G80" s="25">
        <f t="shared" si="22"/>
        <v>11394928.620000001</v>
      </c>
      <c r="H80" s="25">
        <f t="shared" si="22"/>
        <v>8538458.1899999995</v>
      </c>
    </row>
    <row r="81" spans="1:8">
      <c r="A81" s="19" t="s">
        <v>145</v>
      </c>
      <c r="B81" s="30" t="s">
        <v>12</v>
      </c>
      <c r="C81" s="31">
        <v>0</v>
      </c>
      <c r="D81" s="31">
        <v>12572611.529999999</v>
      </c>
      <c r="E81" s="21">
        <f t="shared" ref="E81:E87" si="23">C81+D81</f>
        <v>12572611.529999999</v>
      </c>
      <c r="F81" s="31">
        <v>8048460.3799999999</v>
      </c>
      <c r="G81" s="31">
        <v>8048460.3799999999</v>
      </c>
      <c r="H81" s="31">
        <f t="shared" ref="H81:H144" si="24">E81-F81</f>
        <v>4524151.1499999994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2939943.96</v>
      </c>
      <c r="E83" s="21">
        <f t="shared" si="23"/>
        <v>2939943.96</v>
      </c>
      <c r="F83" s="31">
        <v>1210331.1200000001</v>
      </c>
      <c r="G83" s="31">
        <v>1210331.1200000001</v>
      </c>
      <c r="H83" s="31">
        <f t="shared" si="24"/>
        <v>1729612.8399999999</v>
      </c>
    </row>
    <row r="84" spans="1:8">
      <c r="A84" s="19" t="s">
        <v>148</v>
      </c>
      <c r="B84" s="30" t="s">
        <v>18</v>
      </c>
      <c r="C84" s="31">
        <v>0</v>
      </c>
      <c r="D84" s="31">
        <v>2188698.4</v>
      </c>
      <c r="E84" s="21">
        <f t="shared" si="23"/>
        <v>2188698.4</v>
      </c>
      <c r="F84" s="31">
        <v>1299724.32</v>
      </c>
      <c r="G84" s="31">
        <v>1299724.32</v>
      </c>
      <c r="H84" s="31">
        <f t="shared" si="24"/>
        <v>888974.07999999984</v>
      </c>
    </row>
    <row r="85" spans="1:8">
      <c r="A85" s="19" t="s">
        <v>149</v>
      </c>
      <c r="B85" s="30" t="s">
        <v>20</v>
      </c>
      <c r="C85" s="31">
        <v>0</v>
      </c>
      <c r="D85" s="31">
        <v>1448826.92</v>
      </c>
      <c r="E85" s="21">
        <f t="shared" si="23"/>
        <v>1448826.92</v>
      </c>
      <c r="F85" s="31">
        <v>745037.33</v>
      </c>
      <c r="G85" s="31">
        <v>745037.33</v>
      </c>
      <c r="H85" s="31">
        <f t="shared" si="24"/>
        <v>703789.59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783306</v>
      </c>
      <c r="E87" s="21">
        <f t="shared" si="23"/>
        <v>783306</v>
      </c>
      <c r="F87" s="31">
        <v>91375.47</v>
      </c>
      <c r="G87" s="31">
        <v>91375.47</v>
      </c>
      <c r="H87" s="31">
        <f t="shared" si="24"/>
        <v>691930.53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674676.24</v>
      </c>
      <c r="E88" s="25">
        <f t="shared" si="25"/>
        <v>674676.24</v>
      </c>
      <c r="F88" s="25">
        <f t="shared" si="25"/>
        <v>456817.32</v>
      </c>
      <c r="G88" s="25">
        <f t="shared" si="25"/>
        <v>456817.32</v>
      </c>
      <c r="H88" s="25">
        <f t="shared" si="24"/>
        <v>217858.91999999998</v>
      </c>
    </row>
    <row r="89" spans="1:8">
      <c r="A89" s="19" t="s">
        <v>152</v>
      </c>
      <c r="B89" s="30" t="s">
        <v>27</v>
      </c>
      <c r="C89" s="31">
        <v>0</v>
      </c>
      <c r="D89" s="31">
        <v>54725.71</v>
      </c>
      <c r="E89" s="21">
        <f t="shared" ref="E89:E97" si="26">C89+D89</f>
        <v>54725.71</v>
      </c>
      <c r="F89" s="31">
        <v>10214.36</v>
      </c>
      <c r="G89" s="31">
        <v>10214.36</v>
      </c>
      <c r="H89" s="31">
        <f t="shared" si="24"/>
        <v>44511.35</v>
      </c>
    </row>
    <row r="90" spans="1:8">
      <c r="A90" s="19" t="s">
        <v>153</v>
      </c>
      <c r="B90" s="30" t="s">
        <v>29</v>
      </c>
      <c r="C90" s="31">
        <v>0</v>
      </c>
      <c r="D90" s="31">
        <v>35457.15</v>
      </c>
      <c r="E90" s="21">
        <f t="shared" si="26"/>
        <v>35457.15</v>
      </c>
      <c r="F90" s="31">
        <v>25923.85</v>
      </c>
      <c r="G90" s="31">
        <v>25923.85</v>
      </c>
      <c r="H90" s="31">
        <f t="shared" si="24"/>
        <v>9533.3000000000029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96130.59</v>
      </c>
      <c r="E92" s="21">
        <f t="shared" si="26"/>
        <v>96130.59</v>
      </c>
      <c r="F92" s="31">
        <v>57890.7</v>
      </c>
      <c r="G92" s="31">
        <v>57890.7</v>
      </c>
      <c r="H92" s="31">
        <f t="shared" si="24"/>
        <v>38239.89</v>
      </c>
    </row>
    <row r="93" spans="1:8">
      <c r="A93" s="19" t="s">
        <v>156</v>
      </c>
      <c r="B93" s="30" t="s">
        <v>35</v>
      </c>
      <c r="C93" s="31">
        <v>0</v>
      </c>
      <c r="D93" s="31">
        <v>36978</v>
      </c>
      <c r="E93" s="21">
        <f t="shared" si="26"/>
        <v>36978</v>
      </c>
      <c r="F93" s="31">
        <v>28279.5</v>
      </c>
      <c r="G93" s="31">
        <v>28279.5</v>
      </c>
      <c r="H93" s="31">
        <f t="shared" si="24"/>
        <v>8698.5</v>
      </c>
    </row>
    <row r="94" spans="1:8">
      <c r="A94" s="19" t="s">
        <v>157</v>
      </c>
      <c r="B94" s="30" t="s">
        <v>37</v>
      </c>
      <c r="C94" s="31">
        <v>0</v>
      </c>
      <c r="D94" s="31">
        <v>402000</v>
      </c>
      <c r="E94" s="21">
        <f t="shared" si="26"/>
        <v>402000</v>
      </c>
      <c r="F94" s="31">
        <v>294245.46999999997</v>
      </c>
      <c r="G94" s="31">
        <v>294245.46999999997</v>
      </c>
      <c r="H94" s="31">
        <f t="shared" si="24"/>
        <v>107754.53000000003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49384.79</v>
      </c>
      <c r="E97" s="21">
        <f t="shared" si="26"/>
        <v>49384.79</v>
      </c>
      <c r="F97" s="31">
        <v>40263.440000000002</v>
      </c>
      <c r="G97" s="31">
        <v>40263.440000000002</v>
      </c>
      <c r="H97" s="31">
        <f t="shared" si="24"/>
        <v>9121.3499999999985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2212445.06</v>
      </c>
      <c r="E98" s="25">
        <f t="shared" si="27"/>
        <v>2212445.06</v>
      </c>
      <c r="F98" s="25">
        <f t="shared" si="27"/>
        <v>1499338.43</v>
      </c>
      <c r="G98" s="25">
        <f t="shared" si="27"/>
        <v>1499338.43</v>
      </c>
      <c r="H98" s="25">
        <f t="shared" si="24"/>
        <v>713106.63000000012</v>
      </c>
    </row>
    <row r="99" spans="1:8">
      <c r="A99" s="19" t="s">
        <v>161</v>
      </c>
      <c r="B99" s="30" t="s">
        <v>46</v>
      </c>
      <c r="C99" s="31">
        <v>0</v>
      </c>
      <c r="D99" s="31">
        <v>13756.67</v>
      </c>
      <c r="E99" s="21">
        <f t="shared" ref="E99:E107" si="28">C99+D99</f>
        <v>13756.67</v>
      </c>
      <c r="F99" s="31">
        <v>9390.7199999999993</v>
      </c>
      <c r="G99" s="31">
        <v>9390.7199999999993</v>
      </c>
      <c r="H99" s="31">
        <f t="shared" si="24"/>
        <v>4365.9500000000007</v>
      </c>
    </row>
    <row r="100" spans="1:8">
      <c r="A100" s="19" t="s">
        <v>162</v>
      </c>
      <c r="B100" s="30" t="s">
        <v>48</v>
      </c>
      <c r="C100" s="31">
        <v>0</v>
      </c>
      <c r="D100" s="31">
        <v>68250.05</v>
      </c>
      <c r="E100" s="21">
        <f t="shared" si="28"/>
        <v>68250.05</v>
      </c>
      <c r="F100" s="31">
        <v>68250.05</v>
      </c>
      <c r="G100" s="31">
        <v>68250.05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553488</v>
      </c>
      <c r="E101" s="21">
        <f t="shared" si="28"/>
        <v>553488</v>
      </c>
      <c r="F101" s="31">
        <v>418540.43</v>
      </c>
      <c r="G101" s="31">
        <v>418540.43</v>
      </c>
      <c r="H101" s="31">
        <f t="shared" si="24"/>
        <v>134947.57</v>
      </c>
    </row>
    <row r="102" spans="1:8">
      <c r="A102" s="19" t="s">
        <v>164</v>
      </c>
      <c r="B102" s="30" t="s">
        <v>52</v>
      </c>
      <c r="C102" s="31">
        <v>0</v>
      </c>
      <c r="D102" s="31">
        <v>39524.04</v>
      </c>
      <c r="E102" s="21">
        <f t="shared" si="28"/>
        <v>39524.04</v>
      </c>
      <c r="F102" s="31">
        <v>34689.65</v>
      </c>
      <c r="G102" s="31">
        <v>34689.65</v>
      </c>
      <c r="H102" s="31">
        <f t="shared" si="24"/>
        <v>4834.3899999999994</v>
      </c>
    </row>
    <row r="103" spans="1:8">
      <c r="A103" s="19" t="s">
        <v>165</v>
      </c>
      <c r="B103" s="30" t="s">
        <v>54</v>
      </c>
      <c r="C103" s="31">
        <v>0</v>
      </c>
      <c r="D103" s="31">
        <v>151387.22</v>
      </c>
      <c r="E103" s="21">
        <f t="shared" si="28"/>
        <v>151387.22</v>
      </c>
      <c r="F103" s="31">
        <v>76570.899999999994</v>
      </c>
      <c r="G103" s="31">
        <v>76570.899999999994</v>
      </c>
      <c r="H103" s="31">
        <f t="shared" si="24"/>
        <v>74816.320000000007</v>
      </c>
    </row>
    <row r="104" spans="1:8">
      <c r="A104" s="19" t="s">
        <v>166</v>
      </c>
      <c r="B104" s="30" t="s">
        <v>56</v>
      </c>
      <c r="C104" s="31">
        <v>0</v>
      </c>
      <c r="D104" s="31">
        <v>0</v>
      </c>
      <c r="E104" s="21">
        <f t="shared" si="28"/>
        <v>0</v>
      </c>
      <c r="F104" s="31">
        <v>0</v>
      </c>
      <c r="G104" s="31">
        <v>0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275544.96000000002</v>
      </c>
      <c r="E105" s="21">
        <f t="shared" si="28"/>
        <v>275544.96000000002</v>
      </c>
      <c r="F105" s="31">
        <v>119522.3</v>
      </c>
      <c r="G105" s="31">
        <v>119522.3</v>
      </c>
      <c r="H105" s="31">
        <f t="shared" si="24"/>
        <v>156022.66000000003</v>
      </c>
    </row>
    <row r="106" spans="1:8">
      <c r="A106" s="19" t="s">
        <v>168</v>
      </c>
      <c r="B106" s="30" t="s">
        <v>60</v>
      </c>
      <c r="C106" s="31">
        <v>0</v>
      </c>
      <c r="D106" s="31">
        <v>344680.62</v>
      </c>
      <c r="E106" s="21">
        <f t="shared" si="28"/>
        <v>344680.62</v>
      </c>
      <c r="F106" s="31">
        <v>249926.69</v>
      </c>
      <c r="G106" s="31">
        <v>249926.69</v>
      </c>
      <c r="H106" s="31">
        <f t="shared" si="24"/>
        <v>94753.93</v>
      </c>
    </row>
    <row r="107" spans="1:8">
      <c r="A107" s="19" t="s">
        <v>169</v>
      </c>
      <c r="B107" s="30" t="s">
        <v>62</v>
      </c>
      <c r="C107" s="31">
        <v>0</v>
      </c>
      <c r="D107" s="31">
        <v>765813.5</v>
      </c>
      <c r="E107" s="21">
        <f t="shared" si="28"/>
        <v>765813.5</v>
      </c>
      <c r="F107" s="31">
        <v>522447.69</v>
      </c>
      <c r="G107" s="31">
        <v>522447.69</v>
      </c>
      <c r="H107" s="31">
        <f t="shared" si="24"/>
        <v>243365.81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15000</v>
      </c>
      <c r="E108" s="25">
        <f t="shared" si="29"/>
        <v>15000</v>
      </c>
      <c r="F108" s="25">
        <f t="shared" si="29"/>
        <v>0</v>
      </c>
      <c r="G108" s="25">
        <f t="shared" si="29"/>
        <v>0</v>
      </c>
      <c r="H108" s="25">
        <f t="shared" si="24"/>
        <v>15000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15000</v>
      </c>
      <c r="E112" s="21">
        <f t="shared" si="30"/>
        <v>15000</v>
      </c>
      <c r="F112" s="31">
        <v>0</v>
      </c>
      <c r="G112" s="31">
        <v>0</v>
      </c>
      <c r="H112" s="31">
        <f t="shared" si="24"/>
        <v>15000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1627660.26</v>
      </c>
      <c r="E118" s="25">
        <f t="shared" si="31"/>
        <v>1627660.26</v>
      </c>
      <c r="F118" s="25">
        <f t="shared" si="31"/>
        <v>42821.13</v>
      </c>
      <c r="G118" s="25">
        <f t="shared" si="31"/>
        <v>42821.13</v>
      </c>
      <c r="H118" s="25">
        <f t="shared" si="24"/>
        <v>1584839.1300000001</v>
      </c>
    </row>
    <row r="119" spans="1:8">
      <c r="A119" s="19" t="s">
        <v>177</v>
      </c>
      <c r="B119" s="30" t="s">
        <v>82</v>
      </c>
      <c r="C119" s="31">
        <v>0</v>
      </c>
      <c r="D119" s="31">
        <v>1560064.76</v>
      </c>
      <c r="E119" s="21">
        <f t="shared" ref="E119:E127" si="32">C119+D119</f>
        <v>1560064.76</v>
      </c>
      <c r="F119" s="31">
        <v>42821.13</v>
      </c>
      <c r="G119" s="31">
        <v>42821.13</v>
      </c>
      <c r="H119" s="31">
        <f t="shared" si="24"/>
        <v>1517243.6300000001</v>
      </c>
    </row>
    <row r="120" spans="1:8">
      <c r="A120" s="19" t="s">
        <v>178</v>
      </c>
      <c r="B120" s="30" t="s">
        <v>84</v>
      </c>
      <c r="C120" s="31">
        <v>0</v>
      </c>
      <c r="D120" s="31">
        <v>35595.5</v>
      </c>
      <c r="E120" s="21">
        <f t="shared" si="32"/>
        <v>35595.5</v>
      </c>
      <c r="F120" s="31">
        <v>0</v>
      </c>
      <c r="G120" s="31">
        <v>0</v>
      </c>
      <c r="H120" s="31">
        <f t="shared" si="24"/>
        <v>35595.5</v>
      </c>
    </row>
    <row r="121" spans="1:8">
      <c r="A121" s="19" t="s">
        <v>179</v>
      </c>
      <c r="B121" s="30" t="s">
        <v>86</v>
      </c>
      <c r="C121" s="31">
        <v>0</v>
      </c>
      <c r="D121" s="31">
        <v>12000</v>
      </c>
      <c r="E121" s="21">
        <f t="shared" si="32"/>
        <v>12000</v>
      </c>
      <c r="F121" s="31">
        <v>0</v>
      </c>
      <c r="G121" s="31">
        <v>0</v>
      </c>
      <c r="H121" s="31">
        <f t="shared" si="24"/>
        <v>12000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20000</v>
      </c>
      <c r="E124" s="21">
        <f t="shared" si="32"/>
        <v>20000</v>
      </c>
      <c r="F124" s="31">
        <v>0</v>
      </c>
      <c r="G124" s="31">
        <v>0</v>
      </c>
      <c r="H124" s="31">
        <f t="shared" si="24"/>
        <v>20000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5007946.34</v>
      </c>
      <c r="E128" s="25">
        <f t="shared" si="33"/>
        <v>5007946.34</v>
      </c>
      <c r="F128" s="25">
        <f t="shared" si="33"/>
        <v>3864939.51</v>
      </c>
      <c r="G128" s="25">
        <f t="shared" si="33"/>
        <v>3864939.51</v>
      </c>
      <c r="H128" s="25">
        <f t="shared" si="24"/>
        <v>1143006.83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5007946.34</v>
      </c>
      <c r="E130" s="21">
        <f t="shared" si="34"/>
        <v>5007946.34</v>
      </c>
      <c r="F130" s="31">
        <v>3864939.51</v>
      </c>
      <c r="G130" s="31">
        <v>3864939.51</v>
      </c>
      <c r="H130" s="31">
        <f t="shared" si="24"/>
        <v>1143006.83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786539.19</v>
      </c>
      <c r="E132" s="25">
        <f t="shared" si="35"/>
        <v>786539.19</v>
      </c>
      <c r="F132" s="25">
        <f t="shared" si="35"/>
        <v>0</v>
      </c>
      <c r="G132" s="25">
        <f t="shared" si="35"/>
        <v>0</v>
      </c>
      <c r="H132" s="25">
        <f t="shared" si="24"/>
        <v>786539.19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786539.19</v>
      </c>
      <c r="E140" s="21">
        <f t="shared" si="36"/>
        <v>786539.19</v>
      </c>
      <c r="F140" s="31">
        <v>0</v>
      </c>
      <c r="G140" s="31">
        <v>0</v>
      </c>
      <c r="H140" s="31">
        <f t="shared" si="24"/>
        <v>786539.19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32869218.679999996</v>
      </c>
      <c r="D154" s="25">
        <f t="shared" ref="D154:H154" si="42">D4+D79</f>
        <v>46738330.099999994</v>
      </c>
      <c r="E154" s="25">
        <f t="shared" si="42"/>
        <v>79607548.779999986</v>
      </c>
      <c r="F154" s="25">
        <f t="shared" si="42"/>
        <v>42632060.770000011</v>
      </c>
      <c r="G154" s="25">
        <f t="shared" si="42"/>
        <v>42632060.770000011</v>
      </c>
      <c r="H154" s="25">
        <f t="shared" si="42"/>
        <v>36975488.00999999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9" spans="1:8">
      <c r="C159" s="38"/>
      <c r="D159" s="39"/>
      <c r="E159" s="40"/>
      <c r="F159" s="40"/>
    </row>
    <row r="160" spans="1:8">
      <c r="B160" s="41" t="s">
        <v>207</v>
      </c>
      <c r="C160" s="42" t="s">
        <v>208</v>
      </c>
      <c r="D160" s="39"/>
      <c r="E160" s="43" t="s">
        <v>209</v>
      </c>
      <c r="F160" s="44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35433070866141736" bottom="0.74803149606299213" header="0.31496062992125984" footer="0.31496062992125984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2017-10-23T22:22:20Z</cp:lastPrinted>
  <dcterms:created xsi:type="dcterms:W3CDTF">2017-10-23T22:21:53Z</dcterms:created>
  <dcterms:modified xsi:type="dcterms:W3CDTF">2017-10-23T22:23:20Z</dcterms:modified>
</cp:coreProperties>
</file>