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H11" i="1" l="1"/>
  <c r="O11" i="1"/>
  <c r="N11" i="1"/>
  <c r="M11" i="1"/>
  <c r="L11" i="1"/>
  <c r="K11" i="1"/>
  <c r="J11" i="1"/>
  <c r="I11" i="1"/>
  <c r="G11" i="1"/>
  <c r="F11" i="1"/>
  <c r="E11" i="1"/>
  <c r="D11" i="1"/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O9" i="1" l="1"/>
  <c r="K9" i="1"/>
  <c r="N9" i="1"/>
  <c r="M9" i="1"/>
  <c r="J9" i="1"/>
  <c r="L9" i="1"/>
  <c r="I9" i="1"/>
  <c r="H9" i="1"/>
  <c r="F9" i="1"/>
  <c r="D9" i="1"/>
  <c r="C28" i="1"/>
  <c r="C48" i="1"/>
  <c r="C58" i="1"/>
  <c r="C62" i="1"/>
  <c r="C71" i="1"/>
  <c r="C75" i="1"/>
  <c r="C18" i="1"/>
  <c r="G9" i="1"/>
  <c r="C10" i="1"/>
  <c r="C44" i="1" l="1"/>
  <c r="E38" i="1"/>
  <c r="C38" i="1" l="1"/>
  <c r="E9" i="1"/>
  <c r="C9" i="1" s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<sst xmlns="http://schemas.openxmlformats.org/spreadsheetml/2006/main" count="92" uniqueCount="92">
  <si>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</si>
  <si>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</si>
  <si>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</si>
  <si>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</si>
  <si>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</si>
  <si>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</si>
  <si>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</si>
  <si>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</si>
  <si>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</si>
  <si>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</si>
  <si>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</si>
  <si>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</si>
  <si>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</si>
  <si>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</si>
  <si>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</si>
  <si>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</si>
  <si>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</si>
  <si>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</si>
  <si>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</si>
  <si>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</si>
  <si>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</si>
  <si>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</si>
  <si>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</si>
  <si>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</si>
  <si>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</si>
  <si>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</si>
  <si>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</si>
  <si>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</si>
  <si>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</si>
  <si>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</si>
  <si>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</si>
  <si>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</si>
  <si>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</si>
  <si>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</si>
  <si>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</si>
  <si>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</si>
  <si>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</si>
  <si>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</si>
  <si>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</si>
  <si>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</si>
  <si>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</si>
  <si>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</si>
  <si>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</si>
  <si>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</si>
  <si>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</si>
  <si>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</si>
  <si>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</si>
  <si>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</si>
  <si>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</si>
  <si>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</si>
  <si>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</si>
  <si>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</si>
  <si>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</si>
  <si>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</si>
  <si>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</si>
  <si>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</si>
  <si>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</si>
  <si>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</si>
  <si>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</si>
  <si>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</si>
  <si>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</si>
  <si>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</si>
  <si>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</si>
  <si>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</si>
  <si>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</si>
  <si>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</si>
  <si>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</si>
  <si>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</si>
  <si>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</si>
  <si>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</si>
  <si>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</si>
  <si>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</si>
  <si>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</si>
  <si>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</si>
  <si>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</si>
  <si>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</si>
  <si>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</si>
  <si>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</si>
  <si>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</si>
  <si>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</si>
  <si>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</si>
  <si>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</si>
  <si>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</si>
  <si>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</si>
  <si>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</si>
  <si>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</si>
  <si>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</si>
  <si>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</si>
  <si>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</si>
  <si>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</si>
  <si>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2018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</si>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</sst>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5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21" fillId="23" borderId="14" xfId="0" applyFont="1" applyFill="1" applyBorder="1" applyAlignment="1">
      <alignment horizontal="center" vertical="top" wrapText="1"/>
    </xf>
    <xf numFmtId="0" fontId="21" fillId="23" borderId="15" xfId="0" applyFont="1" applyFill="1" applyBorder="1" applyAlignment="1">
      <alignment horizontal="center" vertical="top" wrapText="1"/>
    </xf>
    <xf numFmtId="4" fontId="22" fillId="23" borderId="15" xfId="34" applyNumberFormat="1" applyFont="1" applyFill="1" applyBorder="1" applyAlignment="1">
      <alignment vertical="center"/>
    </xf>
    <xf numFmtId="4" fontId="22" fillId="23" borderId="16" xfId="34" applyNumberFormat="1" applyFont="1" applyFill="1" applyBorder="1" applyAlignment="1">
      <alignment vertical="center"/>
    </xf>
    <xf numFmtId="0" fontId="21" fillId="24" borderId="9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/>
    </xf>
    <xf numFmtId="4" fontId="22" fillId="23" borderId="0" xfId="34" applyNumberFormat="1" applyFont="1" applyFill="1" applyBorder="1" applyAlignment="1">
      <alignment vertical="center"/>
    </xf>
    <xf numFmtId="4" fontId="22" fillId="24" borderId="0" xfId="34" applyNumberFormat="1" applyFont="1" applyFill="1" applyBorder="1" applyAlignment="1">
      <alignment vertical="center"/>
    </xf>
    <xf numFmtId="4" fontId="22" fillId="24" borderId="10" xfId="34" applyNumberFormat="1" applyFont="1" applyFill="1" applyBorder="1" applyAlignment="1">
      <alignment vertical="center"/>
    </xf>
    <xf numFmtId="0" fontId="23" fillId="0" borderId="9" xfId="0" applyFont="1" applyBorder="1"/>
    <xf numFmtId="0" fontId="24" fillId="0" borderId="0" xfId="0" applyFont="1" applyBorder="1" applyAlignment="1">
      <alignment horizontal="justify" vertical="top" wrapText="1"/>
    </xf>
    <xf numFmtId="4" fontId="2" fillId="23" borderId="0" xfId="34" applyNumberFormat="1" applyFont="1" applyFill="1" applyBorder="1" applyAlignment="1">
      <alignment vertical="center"/>
    </xf>
    <xf numFmtId="4" fontId="2" fillId="0" borderId="0" xfId="34" applyNumberFormat="1" applyFont="1" applyBorder="1" applyAlignment="1">
      <alignment vertical="center"/>
    </xf>
    <xf numFmtId="4" fontId="2" fillId="0" borderId="10" xfId="34" applyNumberFormat="1" applyFont="1" applyBorder="1" applyAlignment="1">
      <alignment vertical="center"/>
    </xf>
    <xf numFmtId="4" fontId="2" fillId="0" borderId="0" xfId="167" applyNumberFormat="1" applyFont="1" applyBorder="1" applyAlignment="1">
      <alignment vertical="center"/>
    </xf>
    <xf numFmtId="4" fontId="2" fillId="0" borderId="10" xfId="167" applyNumberFormat="1" applyFont="1" applyBorder="1" applyAlignment="1">
      <alignment vertical="center"/>
    </xf>
    <xf numFmtId="4" fontId="2" fillId="0" borderId="0" xfId="173" applyNumberFormat="1" applyFont="1" applyBorder="1" applyAlignment="1">
      <alignment vertical="center"/>
    </xf>
    <xf numFmtId="4" fontId="2" fillId="0" borderId="10" xfId="173" applyNumberFormat="1" applyFont="1" applyBorder="1" applyAlignment="1">
      <alignment vertical="center"/>
    </xf>
    <xf numFmtId="4" fontId="24" fillId="0" borderId="0" xfId="0" applyNumberFormat="1" applyFont="1" applyFill="1" applyBorder="1"/>
    <xf numFmtId="4" fontId="24" fillId="0" borderId="10" xfId="0" applyNumberFormat="1" applyFont="1" applyFill="1" applyBorder="1"/>
  </cellXfs>
  <cellStyles count="17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9"/>
    <cellStyle name="Millares 2 3" xfId="168"/>
    <cellStyle name="Millares 3" xfId="42"/>
    <cellStyle name="Millares 3 2" xfId="170"/>
    <cellStyle name="Millares 4" xfId="43"/>
    <cellStyle name="Millares 4 2" xfId="171"/>
    <cellStyle name="Millares 5" xfId="44"/>
    <cellStyle name="Millares 5 2" xfId="45"/>
    <cellStyle name="Millares 5 2 2" xfId="173"/>
    <cellStyle name="Millares 5 3" xfId="172"/>
    <cellStyle name="Millares 6" xfId="46"/>
    <cellStyle name="Millares 6 2" xfId="174"/>
    <cellStyle name="Millares 7" xfId="47"/>
    <cellStyle name="Millares 7 2" xfId="175"/>
    <cellStyle name="Millares 8" xfId="167"/>
    <cellStyle name="Moneda 2" xfId="48"/>
    <cellStyle name="Moneda 2 2" xfId="49"/>
    <cellStyle name="Moneda 2 2 2" xfId="177"/>
    <cellStyle name="Moneda 2 3" xfId="176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1" customWidth="1"/>
    <col min="2" max="2" width="67.7109375" style="11" bestFit="1" customWidth="1"/>
    <col min="3" max="3" width="22.7109375" style="18" bestFit="1" customWidth="1"/>
    <col min="4" max="4" width="21.28515625" style="18" bestFit="1" customWidth="1"/>
    <col min="5" max="6" width="21.5703125" style="18" bestFit="1" customWidth="1"/>
    <col min="7" max="8" width="21.140625" style="18" bestFit="1" customWidth="1"/>
    <col min="9" max="9" width="20.5703125" style="18" bestFit="1" customWidth="1"/>
    <col min="10" max="10" width="21.85546875" style="18" bestFit="1" customWidth="1"/>
    <col min="11" max="11" width="21.140625" style="18" bestFit="1" customWidth="1"/>
    <col min="12" max="12" width="21.85546875" style="18" bestFit="1" customWidth="1"/>
    <col min="13" max="13" width="21.28515625" style="18" bestFit="1" customWidth="1"/>
    <col min="14" max="14" width="21.85546875" style="18" bestFit="1" customWidth="1"/>
    <col min="15" max="15" width="21.28515625" style="18" bestFit="1" customWidth="1"/>
    <col min="16" max="16384" width="11.5703125" style="11"/>
  </cols>
  <sheetData>
    <row r="1" spans="1:16" s="10" customFormat="1" x14ac:dyDescent="0.2">
      <c r="A1" s="22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10" customFormat="1" x14ac:dyDescent="0.2">
      <c r="A2" s="22" t="s">
        <v>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s="10" customFormat="1" x14ac:dyDescent="0.2">
      <c r="A3" s="22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1"/>
    </row>
    <row r="5" spans="1:16" x14ac:dyDescent="0.2">
      <c r="C5" s="12" t="s">
        <v>87</v>
      </c>
      <c r="D5" s="13" t="s">
        <v>91</v>
      </c>
      <c r="E5" s="13"/>
      <c r="F5" s="13"/>
      <c r="G5" s="14"/>
      <c r="H5" s="14"/>
      <c r="I5" s="14"/>
      <c r="J5" s="14"/>
      <c r="K5" s="14"/>
      <c r="L5" s="14"/>
      <c r="M5" s="14"/>
      <c r="N5" s="14"/>
      <c r="O5" s="11"/>
    </row>
    <row r="8" spans="1:16" x14ac:dyDescent="0.2">
      <c r="A8" s="23"/>
      <c r="B8" s="24"/>
      <c r="C8" s="15" t="s">
        <v>13</v>
      </c>
      <c r="D8" s="15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6"/>
    </row>
    <row r="9" spans="1:16" x14ac:dyDescent="0.2">
      <c r="A9" s="25" t="s">
        <v>12</v>
      </c>
      <c r="B9" s="26"/>
      <c r="C9" s="27">
        <f>+D9+E9+F9+G9+H9+I9+J9+K9+L9+M9+N9+O9</f>
        <v>58658776.660000004</v>
      </c>
      <c r="D9" s="27">
        <f>+D10+D18+D28+D38+D48+D58+D62+D71+D75</f>
        <v>5504731.7000000002</v>
      </c>
      <c r="E9" s="27">
        <f t="shared" ref="E9:O9" si="0">+E10+E18+E28+E38+E48+E58+E62+E71+E75</f>
        <v>3740173.7</v>
      </c>
      <c r="F9" s="27">
        <f t="shared" si="0"/>
        <v>5411109.9100000001</v>
      </c>
      <c r="G9" s="27">
        <f t="shared" si="0"/>
        <v>3802351.7</v>
      </c>
      <c r="H9" s="27">
        <f t="shared" si="0"/>
        <v>4754151.7</v>
      </c>
      <c r="I9" s="27">
        <f t="shared" si="0"/>
        <v>3605536.7</v>
      </c>
      <c r="J9" s="27">
        <f t="shared" si="0"/>
        <v>3256851.7</v>
      </c>
      <c r="K9" s="27">
        <f t="shared" si="0"/>
        <v>3799545.7</v>
      </c>
      <c r="L9" s="27">
        <f t="shared" si="0"/>
        <v>3780939.3</v>
      </c>
      <c r="M9" s="27">
        <f t="shared" si="0"/>
        <v>8662800.4900000002</v>
      </c>
      <c r="N9" s="27">
        <f t="shared" si="0"/>
        <v>3597857.7</v>
      </c>
      <c r="O9" s="28">
        <f t="shared" si="0"/>
        <v>8742726.3599999994</v>
      </c>
      <c r="P9" s="2"/>
    </row>
    <row r="10" spans="1:16" x14ac:dyDescent="0.2">
      <c r="A10" s="29" t="s">
        <v>14</v>
      </c>
      <c r="B10" s="30"/>
      <c r="C10" s="31">
        <f t="shared" ref="C10:C74" si="1">+D10+E10+F10+G10+H10+I10+J10+K10+L10+M10+N10+O10</f>
        <v>41515674</v>
      </c>
      <c r="D10" s="32">
        <f>SUM(D11:D17)</f>
        <v>5225470</v>
      </c>
      <c r="E10" s="32">
        <f t="shared" ref="E10:O10" si="2">SUM(E11:E17)</f>
        <v>3224712</v>
      </c>
      <c r="F10" s="32">
        <f t="shared" si="2"/>
        <v>4212180</v>
      </c>
      <c r="G10" s="32">
        <f t="shared" si="2"/>
        <v>3398890</v>
      </c>
      <c r="H10" s="32">
        <f t="shared" si="2"/>
        <v>3398890</v>
      </c>
      <c r="I10" s="32">
        <f t="shared" si="2"/>
        <v>2998890</v>
      </c>
      <c r="J10" s="32">
        <f t="shared" si="2"/>
        <v>2898890</v>
      </c>
      <c r="K10" s="32">
        <f t="shared" si="2"/>
        <v>2915584</v>
      </c>
      <c r="L10" s="32">
        <f t="shared" si="2"/>
        <v>2798890</v>
      </c>
      <c r="M10" s="32">
        <f t="shared" si="2"/>
        <v>2798890</v>
      </c>
      <c r="N10" s="32">
        <f t="shared" si="2"/>
        <v>2898896</v>
      </c>
      <c r="O10" s="33">
        <f t="shared" si="2"/>
        <v>4745492</v>
      </c>
      <c r="P10" s="2"/>
    </row>
    <row r="11" spans="1:16" x14ac:dyDescent="0.2">
      <c r="A11" s="34">
        <v>1100</v>
      </c>
      <c r="B11" s="35" t="s">
        <v>15</v>
      </c>
      <c r="C11" s="36">
        <f t="shared" si="1"/>
        <v>24573306</v>
      </c>
      <c r="D11" s="37">
        <f>1139800+973188</f>
        <v>2112988</v>
      </c>
      <c r="E11" s="37">
        <f>1206494+957250</f>
        <v>2163744</v>
      </c>
      <c r="F11" s="37">
        <f>1206494+956494</f>
        <v>2162988</v>
      </c>
      <c r="G11" s="37">
        <f>1206494+1206494</f>
        <v>2412988</v>
      </c>
      <c r="H11" s="37">
        <f>1206494+1206494</f>
        <v>2412988</v>
      </c>
      <c r="I11" s="37">
        <f>1056494+956494</f>
        <v>2012988</v>
      </c>
      <c r="J11" s="37">
        <f>956494+956494</f>
        <v>1912988</v>
      </c>
      <c r="K11" s="37">
        <f>973188+956494</f>
        <v>1929682</v>
      </c>
      <c r="L11" s="37">
        <f>906494+906494</f>
        <v>1812988</v>
      </c>
      <c r="M11" s="37">
        <f>906494+906494</f>
        <v>1812988</v>
      </c>
      <c r="N11" s="37">
        <f>956494+956494</f>
        <v>1912988</v>
      </c>
      <c r="O11" s="38">
        <f>956494+956494</f>
        <v>1912988</v>
      </c>
      <c r="P11" s="2"/>
    </row>
    <row r="12" spans="1:16" x14ac:dyDescent="0.2">
      <c r="A12" s="34">
        <v>1200</v>
      </c>
      <c r="B12" s="35" t="s">
        <v>16</v>
      </c>
      <c r="C12" s="36">
        <f t="shared" si="1"/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2"/>
    </row>
    <row r="13" spans="1:16" x14ac:dyDescent="0.2">
      <c r="A13" s="34">
        <v>1300</v>
      </c>
      <c r="B13" s="35" t="s">
        <v>17</v>
      </c>
      <c r="C13" s="36">
        <f t="shared" si="1"/>
        <v>6568440</v>
      </c>
      <c r="D13" s="39">
        <v>2319520</v>
      </c>
      <c r="E13" s="39">
        <v>192940</v>
      </c>
      <c r="F13" s="39">
        <v>1256230</v>
      </c>
      <c r="G13" s="39">
        <v>192940</v>
      </c>
      <c r="H13" s="39">
        <v>192940</v>
      </c>
      <c r="I13" s="39">
        <v>192940</v>
      </c>
      <c r="J13" s="39">
        <v>192940</v>
      </c>
      <c r="K13" s="39">
        <v>192940</v>
      </c>
      <c r="L13" s="39">
        <v>192940</v>
      </c>
      <c r="M13" s="39">
        <v>192940</v>
      </c>
      <c r="N13" s="39">
        <v>192940</v>
      </c>
      <c r="O13" s="40">
        <v>1256230</v>
      </c>
      <c r="P13" s="2"/>
    </row>
    <row r="14" spans="1:16" x14ac:dyDescent="0.2">
      <c r="A14" s="34">
        <v>1400</v>
      </c>
      <c r="B14" s="35" t="s">
        <v>18</v>
      </c>
      <c r="C14" s="36">
        <f t="shared" si="1"/>
        <v>6396312</v>
      </c>
      <c r="D14" s="41">
        <v>533026</v>
      </c>
      <c r="E14" s="41">
        <v>533026</v>
      </c>
      <c r="F14" s="41">
        <v>533026</v>
      </c>
      <c r="G14" s="41">
        <v>533026</v>
      </c>
      <c r="H14" s="41">
        <v>533026</v>
      </c>
      <c r="I14" s="41">
        <v>533026</v>
      </c>
      <c r="J14" s="41">
        <v>533026</v>
      </c>
      <c r="K14" s="41">
        <v>533026</v>
      </c>
      <c r="L14" s="41">
        <v>533026</v>
      </c>
      <c r="M14" s="41">
        <v>533026</v>
      </c>
      <c r="N14" s="41">
        <v>533026</v>
      </c>
      <c r="O14" s="42">
        <v>533026</v>
      </c>
      <c r="P14" s="2"/>
    </row>
    <row r="15" spans="1:16" x14ac:dyDescent="0.2">
      <c r="A15" s="34">
        <v>1500</v>
      </c>
      <c r="B15" s="35" t="s">
        <v>19</v>
      </c>
      <c r="C15" s="36">
        <f t="shared" si="1"/>
        <v>3119244</v>
      </c>
      <c r="D15" s="43">
        <v>259936</v>
      </c>
      <c r="E15" s="43">
        <v>259936</v>
      </c>
      <c r="F15" s="43">
        <v>259936</v>
      </c>
      <c r="G15" s="43">
        <v>259936</v>
      </c>
      <c r="H15" s="43">
        <v>259936</v>
      </c>
      <c r="I15" s="43">
        <v>259936</v>
      </c>
      <c r="J15" s="43">
        <v>259936</v>
      </c>
      <c r="K15" s="43">
        <v>259936</v>
      </c>
      <c r="L15" s="43">
        <v>259936</v>
      </c>
      <c r="M15" s="43">
        <v>259936</v>
      </c>
      <c r="N15" s="43">
        <v>259942</v>
      </c>
      <c r="O15" s="44">
        <v>259942</v>
      </c>
      <c r="P15" s="2"/>
    </row>
    <row r="16" spans="1:16" x14ac:dyDescent="0.2">
      <c r="A16" s="34">
        <v>1600</v>
      </c>
      <c r="B16" s="35" t="s">
        <v>20</v>
      </c>
      <c r="C16" s="36">
        <f t="shared" si="1"/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2"/>
    </row>
    <row r="17" spans="1:16" x14ac:dyDescent="0.2">
      <c r="A17" s="34">
        <v>1700</v>
      </c>
      <c r="B17" s="35" t="s">
        <v>21</v>
      </c>
      <c r="C17" s="36">
        <f t="shared" si="1"/>
        <v>858372</v>
      </c>
      <c r="D17" s="43">
        <v>0</v>
      </c>
      <c r="E17" s="43">
        <v>75066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4">
        <v>783306</v>
      </c>
      <c r="P17" s="2"/>
    </row>
    <row r="18" spans="1:16" x14ac:dyDescent="0.2">
      <c r="A18" s="29" t="s">
        <v>22</v>
      </c>
      <c r="B18" s="30"/>
      <c r="C18" s="31">
        <f t="shared" si="1"/>
        <v>3897026.93</v>
      </c>
      <c r="D18" s="32">
        <f>SUM(D19:D27)</f>
        <v>21000</v>
      </c>
      <c r="E18" s="32">
        <f t="shared" ref="E18:O18" si="3">SUM(E19:E27)</f>
        <v>103300</v>
      </c>
      <c r="F18" s="32">
        <f t="shared" si="3"/>
        <v>549626.93000000005</v>
      </c>
      <c r="G18" s="32">
        <f t="shared" si="3"/>
        <v>101800</v>
      </c>
      <c r="H18" s="32">
        <f t="shared" si="3"/>
        <v>395300</v>
      </c>
      <c r="I18" s="32">
        <f t="shared" si="3"/>
        <v>105300</v>
      </c>
      <c r="J18" s="32">
        <f t="shared" si="3"/>
        <v>86800</v>
      </c>
      <c r="K18" s="32">
        <f t="shared" si="3"/>
        <v>369300</v>
      </c>
      <c r="L18" s="32">
        <f t="shared" si="3"/>
        <v>242800</v>
      </c>
      <c r="M18" s="32">
        <f t="shared" si="3"/>
        <v>1703000</v>
      </c>
      <c r="N18" s="32">
        <f t="shared" si="3"/>
        <v>66800</v>
      </c>
      <c r="O18" s="33">
        <f t="shared" si="3"/>
        <v>152000</v>
      </c>
      <c r="P18" s="2"/>
    </row>
    <row r="19" spans="1:16" x14ac:dyDescent="0.2">
      <c r="A19" s="34">
        <v>2100</v>
      </c>
      <c r="B19" s="35" t="s">
        <v>23</v>
      </c>
      <c r="C19" s="36">
        <f t="shared" si="1"/>
        <v>1713265</v>
      </c>
      <c r="D19" s="41">
        <v>0</v>
      </c>
      <c r="E19" s="41">
        <v>0</v>
      </c>
      <c r="F19" s="41">
        <v>300065</v>
      </c>
      <c r="G19" s="41">
        <v>42000</v>
      </c>
      <c r="H19" s="41">
        <v>290000</v>
      </c>
      <c r="I19" s="41">
        <v>42000</v>
      </c>
      <c r="J19" s="41">
        <v>20000</v>
      </c>
      <c r="K19" s="41">
        <v>300000</v>
      </c>
      <c r="L19" s="41">
        <v>99000</v>
      </c>
      <c r="M19" s="41">
        <v>620200</v>
      </c>
      <c r="N19" s="41">
        <v>0</v>
      </c>
      <c r="O19" s="42">
        <v>0</v>
      </c>
      <c r="P19" s="2"/>
    </row>
    <row r="20" spans="1:16" x14ac:dyDescent="0.2">
      <c r="A20" s="34">
        <v>2200</v>
      </c>
      <c r="B20" s="35" t="s">
        <v>24</v>
      </c>
      <c r="C20" s="36">
        <f t="shared" si="1"/>
        <v>192500</v>
      </c>
      <c r="D20" s="43">
        <v>21000</v>
      </c>
      <c r="E20" s="43">
        <v>4500</v>
      </c>
      <c r="F20" s="43">
        <v>0</v>
      </c>
      <c r="G20" s="43">
        <v>3000</v>
      </c>
      <c r="H20" s="43">
        <v>5500</v>
      </c>
      <c r="I20" s="43">
        <v>3000</v>
      </c>
      <c r="J20" s="43">
        <v>0</v>
      </c>
      <c r="K20" s="43">
        <v>3000</v>
      </c>
      <c r="L20" s="43">
        <v>5500</v>
      </c>
      <c r="M20" s="43">
        <v>143500</v>
      </c>
      <c r="N20" s="43">
        <v>0</v>
      </c>
      <c r="O20" s="44">
        <v>3500</v>
      </c>
      <c r="P20" s="2"/>
    </row>
    <row r="21" spans="1:16" x14ac:dyDescent="0.2">
      <c r="A21" s="34">
        <v>2300</v>
      </c>
      <c r="B21" s="35" t="s">
        <v>25</v>
      </c>
      <c r="C21" s="36">
        <f t="shared" si="1"/>
        <v>15000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15000</v>
      </c>
      <c r="N21" s="37">
        <v>0</v>
      </c>
      <c r="O21" s="38">
        <v>0</v>
      </c>
      <c r="P21" s="2"/>
    </row>
    <row r="22" spans="1:16" x14ac:dyDescent="0.2">
      <c r="A22" s="34">
        <v>2400</v>
      </c>
      <c r="B22" s="35" t="s">
        <v>26</v>
      </c>
      <c r="C22" s="36">
        <f t="shared" si="1"/>
        <v>476000</v>
      </c>
      <c r="D22" s="41">
        <v>0</v>
      </c>
      <c r="E22" s="41">
        <v>22000</v>
      </c>
      <c r="F22" s="41">
        <v>23000</v>
      </c>
      <c r="G22" s="41">
        <v>10000</v>
      </c>
      <c r="H22" s="41">
        <v>53000</v>
      </c>
      <c r="I22" s="41">
        <v>0</v>
      </c>
      <c r="J22" s="41">
        <v>20000</v>
      </c>
      <c r="K22" s="41">
        <v>0</v>
      </c>
      <c r="L22" s="41">
        <v>53000</v>
      </c>
      <c r="M22" s="41">
        <v>275000</v>
      </c>
      <c r="N22" s="41">
        <v>20000</v>
      </c>
      <c r="O22" s="42">
        <v>0</v>
      </c>
      <c r="P22" s="2"/>
    </row>
    <row r="23" spans="1:16" x14ac:dyDescent="0.2">
      <c r="A23" s="34">
        <v>2500</v>
      </c>
      <c r="B23" s="35" t="s">
        <v>27</v>
      </c>
      <c r="C23" s="36">
        <f t="shared" si="1"/>
        <v>316744</v>
      </c>
      <c r="D23" s="43">
        <v>0</v>
      </c>
      <c r="E23" s="43">
        <v>0</v>
      </c>
      <c r="F23" s="43">
        <v>4244</v>
      </c>
      <c r="G23" s="43">
        <v>0</v>
      </c>
      <c r="H23" s="43">
        <v>0</v>
      </c>
      <c r="I23" s="43">
        <v>3500</v>
      </c>
      <c r="J23" s="43">
        <v>0</v>
      </c>
      <c r="K23" s="43">
        <v>0</v>
      </c>
      <c r="L23" s="43">
        <v>3500</v>
      </c>
      <c r="M23" s="43">
        <v>302000</v>
      </c>
      <c r="N23" s="43">
        <v>0</v>
      </c>
      <c r="O23" s="44">
        <v>3500</v>
      </c>
      <c r="P23" s="2"/>
    </row>
    <row r="24" spans="1:16" x14ac:dyDescent="0.2">
      <c r="A24" s="34">
        <v>2600</v>
      </c>
      <c r="B24" s="35" t="s">
        <v>28</v>
      </c>
      <c r="C24" s="36">
        <f t="shared" si="1"/>
        <v>563000</v>
      </c>
      <c r="D24" s="43">
        <v>0</v>
      </c>
      <c r="E24" s="43">
        <v>51800</v>
      </c>
      <c r="F24" s="43">
        <v>54800</v>
      </c>
      <c r="G24" s="43">
        <v>46800</v>
      </c>
      <c r="H24" s="43">
        <v>46800</v>
      </c>
      <c r="I24" s="43">
        <v>46800</v>
      </c>
      <c r="J24" s="43">
        <v>46800</v>
      </c>
      <c r="K24" s="43">
        <v>46800</v>
      </c>
      <c r="L24" s="43">
        <v>46800</v>
      </c>
      <c r="M24" s="43">
        <v>46800</v>
      </c>
      <c r="N24" s="43">
        <v>46800</v>
      </c>
      <c r="O24" s="44">
        <v>82000</v>
      </c>
      <c r="P24" s="2"/>
    </row>
    <row r="25" spans="1:16" x14ac:dyDescent="0.2">
      <c r="A25" s="34">
        <v>2700</v>
      </c>
      <c r="B25" s="35" t="s">
        <v>29</v>
      </c>
      <c r="C25" s="36">
        <f t="shared" si="1"/>
        <v>277500</v>
      </c>
      <c r="D25" s="43">
        <v>0</v>
      </c>
      <c r="E25" s="43">
        <v>0</v>
      </c>
      <c r="F25" s="43">
        <v>110000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167500</v>
      </c>
      <c r="N25" s="43">
        <v>0</v>
      </c>
      <c r="O25" s="44">
        <v>0</v>
      </c>
      <c r="P25" s="2"/>
    </row>
    <row r="26" spans="1:16" x14ac:dyDescent="0.2">
      <c r="A26" s="34">
        <v>2800</v>
      </c>
      <c r="B26" s="35" t="s">
        <v>30</v>
      </c>
      <c r="C26" s="36">
        <f t="shared" si="1"/>
        <v>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2"/>
    </row>
    <row r="27" spans="1:16" x14ac:dyDescent="0.2">
      <c r="A27" s="34">
        <v>2900</v>
      </c>
      <c r="B27" s="35" t="s">
        <v>31</v>
      </c>
      <c r="C27" s="36">
        <f t="shared" si="1"/>
        <v>343017.93</v>
      </c>
      <c r="D27" s="43">
        <v>0</v>
      </c>
      <c r="E27" s="43">
        <v>25000</v>
      </c>
      <c r="F27" s="43">
        <v>57517.93</v>
      </c>
      <c r="G27" s="43">
        <v>0</v>
      </c>
      <c r="H27" s="43">
        <v>0</v>
      </c>
      <c r="I27" s="43">
        <v>10000</v>
      </c>
      <c r="J27" s="43">
        <v>0</v>
      </c>
      <c r="K27" s="43">
        <v>19500</v>
      </c>
      <c r="L27" s="43">
        <v>35000</v>
      </c>
      <c r="M27" s="43">
        <v>133000</v>
      </c>
      <c r="N27" s="43">
        <v>0</v>
      </c>
      <c r="O27" s="44">
        <v>63000</v>
      </c>
      <c r="P27" s="2"/>
    </row>
    <row r="28" spans="1:16" x14ac:dyDescent="0.2">
      <c r="A28" s="29" t="s">
        <v>32</v>
      </c>
      <c r="B28" s="30"/>
      <c r="C28" s="31">
        <f t="shared" si="1"/>
        <v>8448660.0000000019</v>
      </c>
      <c r="D28" s="32">
        <f>SUM(D29:D37)</f>
        <v>258261.7</v>
      </c>
      <c r="E28" s="32">
        <f t="shared" ref="E28:O28" si="4">SUM(E29:E37)</f>
        <v>412161.7</v>
      </c>
      <c r="F28" s="32">
        <f t="shared" si="4"/>
        <v>599302.98</v>
      </c>
      <c r="G28" s="32">
        <f t="shared" si="4"/>
        <v>288661.7</v>
      </c>
      <c r="H28" s="32">
        <f t="shared" si="4"/>
        <v>946961.7</v>
      </c>
      <c r="I28" s="32">
        <f t="shared" si="4"/>
        <v>451346.7</v>
      </c>
      <c r="J28" s="32">
        <f t="shared" si="4"/>
        <v>271161.7</v>
      </c>
      <c r="K28" s="32">
        <f t="shared" si="4"/>
        <v>376661.7</v>
      </c>
      <c r="L28" s="32">
        <f t="shared" si="4"/>
        <v>458249.30000000005</v>
      </c>
      <c r="M28" s="32">
        <f t="shared" si="4"/>
        <v>3350274.4200000004</v>
      </c>
      <c r="N28" s="32">
        <f t="shared" si="4"/>
        <v>387161.7</v>
      </c>
      <c r="O28" s="33">
        <f t="shared" si="4"/>
        <v>648454.69999999995</v>
      </c>
      <c r="P28" s="2"/>
    </row>
    <row r="29" spans="1:16" x14ac:dyDescent="0.2">
      <c r="A29" s="34">
        <v>3100</v>
      </c>
      <c r="B29" s="35" t="s">
        <v>33</v>
      </c>
      <c r="C29" s="36">
        <f t="shared" si="1"/>
        <v>1124759</v>
      </c>
      <c r="D29" s="43">
        <v>97071</v>
      </c>
      <c r="E29" s="43">
        <v>87071</v>
      </c>
      <c r="F29" s="43">
        <v>104071</v>
      </c>
      <c r="G29" s="43">
        <v>87071</v>
      </c>
      <c r="H29" s="43">
        <v>92071</v>
      </c>
      <c r="I29" s="43">
        <v>87071</v>
      </c>
      <c r="J29" s="43">
        <v>87071</v>
      </c>
      <c r="K29" s="43">
        <v>89071</v>
      </c>
      <c r="L29" s="43">
        <v>87071</v>
      </c>
      <c r="M29" s="43">
        <v>114571</v>
      </c>
      <c r="N29" s="43">
        <v>89071</v>
      </c>
      <c r="O29" s="44">
        <v>103478</v>
      </c>
      <c r="P29" s="2"/>
    </row>
    <row r="30" spans="1:16" x14ac:dyDescent="0.2">
      <c r="A30" s="34">
        <v>3200</v>
      </c>
      <c r="B30" s="35" t="s">
        <v>34</v>
      </c>
      <c r="C30" s="36">
        <f t="shared" si="1"/>
        <v>874751</v>
      </c>
      <c r="D30" s="43">
        <v>0</v>
      </c>
      <c r="E30" s="43">
        <v>92000</v>
      </c>
      <c r="F30" s="43">
        <v>7927</v>
      </c>
      <c r="G30" s="43">
        <v>0</v>
      </c>
      <c r="H30" s="43">
        <v>150000</v>
      </c>
      <c r="I30" s="43">
        <v>0</v>
      </c>
      <c r="J30" s="43">
        <v>0</v>
      </c>
      <c r="K30" s="43">
        <v>0</v>
      </c>
      <c r="L30" s="43">
        <v>0</v>
      </c>
      <c r="M30" s="43">
        <v>524824</v>
      </c>
      <c r="N30" s="43">
        <v>0</v>
      </c>
      <c r="O30" s="44">
        <v>100000</v>
      </c>
      <c r="P30" s="2"/>
    </row>
    <row r="31" spans="1:16" x14ac:dyDescent="0.2">
      <c r="A31" s="34">
        <v>3300</v>
      </c>
      <c r="B31" s="35" t="s">
        <v>35</v>
      </c>
      <c r="C31" s="36">
        <f t="shared" si="1"/>
        <v>1393771</v>
      </c>
      <c r="D31" s="43">
        <v>65000</v>
      </c>
      <c r="E31" s="43">
        <v>65000</v>
      </c>
      <c r="F31" s="43">
        <v>65000</v>
      </c>
      <c r="G31" s="43">
        <v>65000</v>
      </c>
      <c r="H31" s="43">
        <v>70800</v>
      </c>
      <c r="I31" s="43">
        <v>130585</v>
      </c>
      <c r="J31" s="43">
        <v>65000</v>
      </c>
      <c r="K31" s="43">
        <v>67000</v>
      </c>
      <c r="L31" s="43">
        <v>65000</v>
      </c>
      <c r="M31" s="43">
        <v>444000</v>
      </c>
      <c r="N31" s="43">
        <v>65000</v>
      </c>
      <c r="O31" s="44">
        <v>226386</v>
      </c>
      <c r="P31" s="2"/>
    </row>
    <row r="32" spans="1:16" x14ac:dyDescent="0.2">
      <c r="A32" s="34">
        <v>3400</v>
      </c>
      <c r="B32" s="35" t="s">
        <v>36</v>
      </c>
      <c r="C32" s="36">
        <f t="shared" si="1"/>
        <v>322787.59999999998</v>
      </c>
      <c r="D32" s="43">
        <v>3600</v>
      </c>
      <c r="E32" s="43">
        <v>3600</v>
      </c>
      <c r="F32" s="43">
        <v>168600</v>
      </c>
      <c r="G32" s="43">
        <v>3600</v>
      </c>
      <c r="H32" s="43">
        <v>3600</v>
      </c>
      <c r="I32" s="43">
        <v>3600</v>
      </c>
      <c r="J32" s="43">
        <v>3600</v>
      </c>
      <c r="K32" s="43">
        <v>3600</v>
      </c>
      <c r="L32" s="43">
        <v>28087.599999999999</v>
      </c>
      <c r="M32" s="43">
        <v>48600</v>
      </c>
      <c r="N32" s="43">
        <v>3600</v>
      </c>
      <c r="O32" s="44">
        <v>48700</v>
      </c>
      <c r="P32" s="2"/>
    </row>
    <row r="33" spans="1:16" x14ac:dyDescent="0.2">
      <c r="A33" s="34">
        <v>3500</v>
      </c>
      <c r="B33" s="35" t="s">
        <v>37</v>
      </c>
      <c r="C33" s="36">
        <f t="shared" si="1"/>
        <v>1942512.3999999997</v>
      </c>
      <c r="D33" s="43">
        <v>16792.7</v>
      </c>
      <c r="E33" s="43">
        <v>62792.7</v>
      </c>
      <c r="F33" s="43">
        <v>16792.7</v>
      </c>
      <c r="G33" s="43">
        <v>16792.7</v>
      </c>
      <c r="H33" s="43">
        <v>416792.7</v>
      </c>
      <c r="I33" s="43">
        <v>40792.699999999997</v>
      </c>
      <c r="J33" s="43">
        <v>16792.7</v>
      </c>
      <c r="K33" s="43">
        <v>67792.7</v>
      </c>
      <c r="L33" s="43">
        <v>16792.7</v>
      </c>
      <c r="M33" s="43">
        <v>1215792.7</v>
      </c>
      <c r="N33" s="43">
        <v>32792.699999999997</v>
      </c>
      <c r="O33" s="44">
        <v>21792.7</v>
      </c>
      <c r="P33" s="2"/>
    </row>
    <row r="34" spans="1:16" x14ac:dyDescent="0.2">
      <c r="A34" s="34">
        <v>3600</v>
      </c>
      <c r="B34" s="35" t="s">
        <v>38</v>
      </c>
      <c r="C34" s="36">
        <f t="shared" si="1"/>
        <v>338000</v>
      </c>
      <c r="D34" s="43">
        <v>0</v>
      </c>
      <c r="E34" s="43">
        <v>0</v>
      </c>
      <c r="F34" s="43">
        <v>0</v>
      </c>
      <c r="G34" s="43">
        <v>0</v>
      </c>
      <c r="H34" s="43">
        <v>45000</v>
      </c>
      <c r="I34" s="43">
        <v>0</v>
      </c>
      <c r="J34" s="43">
        <v>0</v>
      </c>
      <c r="K34" s="43">
        <v>0</v>
      </c>
      <c r="L34" s="43">
        <v>3000</v>
      </c>
      <c r="M34" s="43">
        <v>290000</v>
      </c>
      <c r="N34" s="43">
        <v>0</v>
      </c>
      <c r="O34" s="44">
        <v>0</v>
      </c>
      <c r="P34" s="2"/>
    </row>
    <row r="35" spans="1:16" x14ac:dyDescent="0.2">
      <c r="A35" s="34">
        <v>3700</v>
      </c>
      <c r="B35" s="35" t="s">
        <v>39</v>
      </c>
      <c r="C35" s="36">
        <f t="shared" si="1"/>
        <v>427273</v>
      </c>
      <c r="D35" s="43">
        <v>18200</v>
      </c>
      <c r="E35" s="43">
        <v>26900</v>
      </c>
      <c r="F35" s="43">
        <v>21414.28</v>
      </c>
      <c r="G35" s="43">
        <v>41400</v>
      </c>
      <c r="H35" s="43">
        <v>33900</v>
      </c>
      <c r="I35" s="43">
        <v>39500</v>
      </c>
      <c r="J35" s="43">
        <v>23900</v>
      </c>
      <c r="K35" s="43">
        <v>25900</v>
      </c>
      <c r="L35" s="43">
        <v>34000</v>
      </c>
      <c r="M35" s="43">
        <v>72458.720000000001</v>
      </c>
      <c r="N35" s="43">
        <v>46400</v>
      </c>
      <c r="O35" s="44">
        <v>43300</v>
      </c>
      <c r="P35" s="2"/>
    </row>
    <row r="36" spans="1:16" x14ac:dyDescent="0.2">
      <c r="A36" s="34">
        <v>3800</v>
      </c>
      <c r="B36" s="35" t="s">
        <v>40</v>
      </c>
      <c r="C36" s="36">
        <f t="shared" si="1"/>
        <v>790430</v>
      </c>
      <c r="D36" s="43">
        <v>500</v>
      </c>
      <c r="E36" s="43">
        <v>2500</v>
      </c>
      <c r="F36" s="43">
        <v>143200</v>
      </c>
      <c r="G36" s="43">
        <v>2500</v>
      </c>
      <c r="H36" s="43">
        <v>62500</v>
      </c>
      <c r="I36" s="43">
        <v>77500</v>
      </c>
      <c r="J36" s="43">
        <v>2500</v>
      </c>
      <c r="K36" s="43">
        <v>47500</v>
      </c>
      <c r="L36" s="43">
        <v>152000</v>
      </c>
      <c r="M36" s="43">
        <v>189230</v>
      </c>
      <c r="N36" s="43">
        <v>78000</v>
      </c>
      <c r="O36" s="44">
        <v>32500</v>
      </c>
      <c r="P36" s="2"/>
    </row>
    <row r="37" spans="1:16" x14ac:dyDescent="0.2">
      <c r="A37" s="34">
        <v>3900</v>
      </c>
      <c r="B37" s="35" t="s">
        <v>41</v>
      </c>
      <c r="C37" s="36">
        <f t="shared" si="1"/>
        <v>1234376</v>
      </c>
      <c r="D37" s="43">
        <v>57098</v>
      </c>
      <c r="E37" s="43">
        <v>72298</v>
      </c>
      <c r="F37" s="43">
        <v>72298</v>
      </c>
      <c r="G37" s="43">
        <v>72298</v>
      </c>
      <c r="H37" s="43">
        <v>72298</v>
      </c>
      <c r="I37" s="43">
        <v>72298</v>
      </c>
      <c r="J37" s="43">
        <v>72298</v>
      </c>
      <c r="K37" s="43">
        <v>75798</v>
      </c>
      <c r="L37" s="43">
        <v>72298</v>
      </c>
      <c r="M37" s="43">
        <v>450798</v>
      </c>
      <c r="N37" s="43">
        <v>72298</v>
      </c>
      <c r="O37" s="44">
        <v>72298</v>
      </c>
      <c r="P37" s="2"/>
    </row>
    <row r="38" spans="1:16" x14ac:dyDescent="0.2">
      <c r="A38" s="29" t="s">
        <v>42</v>
      </c>
      <c r="B38" s="30"/>
      <c r="C38" s="31">
        <f t="shared" si="1"/>
        <v>1081886</v>
      </c>
      <c r="D38" s="32">
        <f>SUM(D39:D47)</f>
        <v>0</v>
      </c>
      <c r="E38" s="32">
        <f t="shared" ref="E38:O38" si="5">SUM(E39:E47)</f>
        <v>0</v>
      </c>
      <c r="F38" s="32">
        <f t="shared" si="5"/>
        <v>50000</v>
      </c>
      <c r="G38" s="32">
        <f t="shared" si="5"/>
        <v>13000</v>
      </c>
      <c r="H38" s="32">
        <f t="shared" si="5"/>
        <v>13000</v>
      </c>
      <c r="I38" s="32">
        <f t="shared" si="5"/>
        <v>50000</v>
      </c>
      <c r="J38" s="32">
        <f t="shared" si="5"/>
        <v>0</v>
      </c>
      <c r="K38" s="32">
        <f t="shared" si="5"/>
        <v>138000</v>
      </c>
      <c r="L38" s="32">
        <f t="shared" si="5"/>
        <v>281000</v>
      </c>
      <c r="M38" s="32">
        <f t="shared" si="5"/>
        <v>269086</v>
      </c>
      <c r="N38" s="32">
        <f t="shared" si="5"/>
        <v>245000</v>
      </c>
      <c r="O38" s="33">
        <f t="shared" si="5"/>
        <v>22800</v>
      </c>
      <c r="P38" s="2"/>
    </row>
    <row r="39" spans="1:16" x14ac:dyDescent="0.2">
      <c r="A39" s="34">
        <v>4100</v>
      </c>
      <c r="B39" s="35" t="s">
        <v>43</v>
      </c>
      <c r="C39" s="36">
        <f t="shared" si="1"/>
        <v>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2"/>
    </row>
    <row r="40" spans="1:16" x14ac:dyDescent="0.2">
      <c r="A40" s="34">
        <v>4200</v>
      </c>
      <c r="B40" s="35" t="s">
        <v>44</v>
      </c>
      <c r="C40" s="36">
        <f t="shared" si="1"/>
        <v>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2"/>
    </row>
    <row r="41" spans="1:16" x14ac:dyDescent="0.2">
      <c r="A41" s="34">
        <v>4300</v>
      </c>
      <c r="B41" s="35" t="s">
        <v>45</v>
      </c>
      <c r="C41" s="36">
        <f t="shared" si="1"/>
        <v>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2"/>
    </row>
    <row r="42" spans="1:16" x14ac:dyDescent="0.2">
      <c r="A42" s="34">
        <v>4400</v>
      </c>
      <c r="B42" s="35" t="s">
        <v>46</v>
      </c>
      <c r="C42" s="36">
        <f t="shared" si="1"/>
        <v>1081886</v>
      </c>
      <c r="D42" s="37">
        <v>0</v>
      </c>
      <c r="E42" s="37">
        <v>0</v>
      </c>
      <c r="F42" s="37">
        <v>50000</v>
      </c>
      <c r="G42" s="37">
        <v>13000</v>
      </c>
      <c r="H42" s="37">
        <v>13000</v>
      </c>
      <c r="I42" s="37">
        <v>50000</v>
      </c>
      <c r="J42" s="37">
        <v>0</v>
      </c>
      <c r="K42" s="37">
        <v>138000</v>
      </c>
      <c r="L42" s="37">
        <v>281000</v>
      </c>
      <c r="M42" s="37">
        <v>269086</v>
      </c>
      <c r="N42" s="37">
        <v>245000</v>
      </c>
      <c r="O42" s="38">
        <v>22800</v>
      </c>
      <c r="P42" s="2"/>
    </row>
    <row r="43" spans="1:16" x14ac:dyDescent="0.2">
      <c r="A43" s="34">
        <v>4500</v>
      </c>
      <c r="B43" s="35" t="s">
        <v>47</v>
      </c>
      <c r="C43" s="36">
        <f t="shared" si="1"/>
        <v>0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2"/>
    </row>
    <row r="44" spans="1:16" x14ac:dyDescent="0.2">
      <c r="A44" s="34">
        <v>4600</v>
      </c>
      <c r="B44" s="35" t="s">
        <v>48</v>
      </c>
      <c r="C44" s="36">
        <f t="shared" si="1"/>
        <v>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2"/>
    </row>
    <row r="45" spans="1:16" x14ac:dyDescent="0.2">
      <c r="A45" s="34"/>
      <c r="B45" s="35" t="s">
        <v>49</v>
      </c>
      <c r="C45" s="36">
        <f t="shared" si="1"/>
        <v>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2"/>
    </row>
    <row r="46" spans="1:16" x14ac:dyDescent="0.2">
      <c r="A46" s="34"/>
      <c r="B46" s="35" t="s">
        <v>50</v>
      </c>
      <c r="C46" s="36">
        <f t="shared" si="1"/>
        <v>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2"/>
    </row>
    <row r="47" spans="1:16" x14ac:dyDescent="0.2">
      <c r="A47" s="34">
        <v>4900</v>
      </c>
      <c r="B47" s="35" t="s">
        <v>51</v>
      </c>
      <c r="C47" s="36">
        <f t="shared" si="1"/>
        <v>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2"/>
    </row>
    <row r="48" spans="1:16" x14ac:dyDescent="0.2">
      <c r="A48" s="29" t="s">
        <v>52</v>
      </c>
      <c r="B48" s="30"/>
      <c r="C48" s="31">
        <f t="shared" si="1"/>
        <v>0</v>
      </c>
      <c r="D48" s="32">
        <f>SUM(D49:D57)</f>
        <v>0</v>
      </c>
      <c r="E48" s="32">
        <f t="shared" ref="E48:O48" si="6">SUM(E49:E57)</f>
        <v>0</v>
      </c>
      <c r="F48" s="32">
        <f t="shared" si="6"/>
        <v>0</v>
      </c>
      <c r="G48" s="32">
        <f t="shared" si="6"/>
        <v>0</v>
      </c>
      <c r="H48" s="32">
        <f t="shared" si="6"/>
        <v>0</v>
      </c>
      <c r="I48" s="32">
        <f t="shared" si="6"/>
        <v>0</v>
      </c>
      <c r="J48" s="32">
        <f t="shared" si="6"/>
        <v>0</v>
      </c>
      <c r="K48" s="32">
        <f t="shared" si="6"/>
        <v>0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3">
        <f t="shared" si="6"/>
        <v>0</v>
      </c>
      <c r="P48" s="2"/>
    </row>
    <row r="49" spans="1:16" x14ac:dyDescent="0.2">
      <c r="A49" s="34">
        <v>5100</v>
      </c>
      <c r="B49" s="35" t="s">
        <v>53</v>
      </c>
      <c r="C49" s="36">
        <f t="shared" si="1"/>
        <v>0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2"/>
    </row>
    <row r="50" spans="1:16" x14ac:dyDescent="0.2">
      <c r="A50" s="34">
        <v>5200</v>
      </c>
      <c r="B50" s="35" t="s">
        <v>54</v>
      </c>
      <c r="C50" s="36">
        <f t="shared" si="1"/>
        <v>0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2"/>
    </row>
    <row r="51" spans="1:16" x14ac:dyDescent="0.2">
      <c r="A51" s="34">
        <v>5300</v>
      </c>
      <c r="B51" s="35" t="s">
        <v>55</v>
      </c>
      <c r="C51" s="36">
        <f t="shared" si="1"/>
        <v>0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2"/>
    </row>
    <row r="52" spans="1:16" x14ac:dyDescent="0.2">
      <c r="A52" s="34">
        <v>5400</v>
      </c>
      <c r="B52" s="35" t="s">
        <v>56</v>
      </c>
      <c r="C52" s="36">
        <f t="shared" si="1"/>
        <v>0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2"/>
    </row>
    <row r="53" spans="1:16" x14ac:dyDescent="0.2">
      <c r="A53" s="34">
        <v>5500</v>
      </c>
      <c r="B53" s="35" t="s">
        <v>57</v>
      </c>
      <c r="C53" s="36">
        <f t="shared" si="1"/>
        <v>0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2"/>
    </row>
    <row r="54" spans="1:16" x14ac:dyDescent="0.2">
      <c r="A54" s="34">
        <v>5600</v>
      </c>
      <c r="B54" s="35" t="s">
        <v>58</v>
      </c>
      <c r="C54" s="36">
        <f t="shared" si="1"/>
        <v>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2"/>
    </row>
    <row r="55" spans="1:16" x14ac:dyDescent="0.2">
      <c r="A55" s="34">
        <v>5700</v>
      </c>
      <c r="B55" s="35" t="s">
        <v>59</v>
      </c>
      <c r="C55" s="36">
        <f t="shared" si="1"/>
        <v>0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2"/>
    </row>
    <row r="56" spans="1:16" x14ac:dyDescent="0.2">
      <c r="A56" s="34">
        <v>5800</v>
      </c>
      <c r="B56" s="35" t="s">
        <v>60</v>
      </c>
      <c r="C56" s="36">
        <f t="shared" si="1"/>
        <v>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2"/>
    </row>
    <row r="57" spans="1:16" x14ac:dyDescent="0.2">
      <c r="A57" s="34">
        <v>5900</v>
      </c>
      <c r="B57" s="35" t="s">
        <v>61</v>
      </c>
      <c r="C57" s="36">
        <f t="shared" si="1"/>
        <v>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2"/>
    </row>
    <row r="58" spans="1:16" x14ac:dyDescent="0.2">
      <c r="A58" s="29" t="s">
        <v>62</v>
      </c>
      <c r="B58" s="30"/>
      <c r="C58" s="31">
        <f t="shared" si="1"/>
        <v>0</v>
      </c>
      <c r="D58" s="32">
        <f>SUM(D59:D61)</f>
        <v>0</v>
      </c>
      <c r="E58" s="32">
        <f t="shared" ref="E58:O58" si="7">SUM(E59:E61)</f>
        <v>0</v>
      </c>
      <c r="F58" s="32">
        <f t="shared" si="7"/>
        <v>0</v>
      </c>
      <c r="G58" s="32">
        <f t="shared" si="7"/>
        <v>0</v>
      </c>
      <c r="H58" s="32">
        <f t="shared" si="7"/>
        <v>0</v>
      </c>
      <c r="I58" s="32">
        <f t="shared" si="7"/>
        <v>0</v>
      </c>
      <c r="J58" s="32">
        <f t="shared" si="7"/>
        <v>0</v>
      </c>
      <c r="K58" s="32">
        <f t="shared" si="7"/>
        <v>0</v>
      </c>
      <c r="L58" s="32">
        <f t="shared" si="7"/>
        <v>0</v>
      </c>
      <c r="M58" s="32">
        <f t="shared" si="7"/>
        <v>0</v>
      </c>
      <c r="N58" s="32">
        <f t="shared" si="7"/>
        <v>0</v>
      </c>
      <c r="O58" s="33">
        <f t="shared" si="7"/>
        <v>0</v>
      </c>
      <c r="P58" s="2"/>
    </row>
    <row r="59" spans="1:16" x14ac:dyDescent="0.2">
      <c r="A59" s="34">
        <v>6100</v>
      </c>
      <c r="B59" s="35" t="s">
        <v>63</v>
      </c>
      <c r="C59" s="36">
        <f t="shared" si="1"/>
        <v>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2"/>
    </row>
    <row r="60" spans="1:16" x14ac:dyDescent="0.2">
      <c r="A60" s="34">
        <v>6200</v>
      </c>
      <c r="B60" s="35" t="s">
        <v>64</v>
      </c>
      <c r="C60" s="36">
        <f t="shared" si="1"/>
        <v>0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2"/>
    </row>
    <row r="61" spans="1:16" x14ac:dyDescent="0.2">
      <c r="A61" s="34">
        <v>6300</v>
      </c>
      <c r="B61" s="35" t="s">
        <v>65</v>
      </c>
      <c r="C61" s="36">
        <f t="shared" si="1"/>
        <v>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2"/>
    </row>
    <row r="62" spans="1:16" x14ac:dyDescent="0.2">
      <c r="A62" s="29" t="s">
        <v>66</v>
      </c>
      <c r="B62" s="30"/>
      <c r="C62" s="31">
        <f t="shared" si="1"/>
        <v>3715529.73</v>
      </c>
      <c r="D62" s="32">
        <f>SUM(D63:D70)</f>
        <v>0</v>
      </c>
      <c r="E62" s="32">
        <f t="shared" ref="E62:O62" si="8">SUM(E63:E70)</f>
        <v>0</v>
      </c>
      <c r="F62" s="32">
        <f t="shared" si="8"/>
        <v>0</v>
      </c>
      <c r="G62" s="32">
        <f t="shared" si="8"/>
        <v>0</v>
      </c>
      <c r="H62" s="32">
        <f t="shared" si="8"/>
        <v>0</v>
      </c>
      <c r="I62" s="32">
        <f t="shared" si="8"/>
        <v>0</v>
      </c>
      <c r="J62" s="32">
        <f t="shared" si="8"/>
        <v>0</v>
      </c>
      <c r="K62" s="32">
        <f t="shared" si="8"/>
        <v>0</v>
      </c>
      <c r="L62" s="32">
        <f t="shared" si="8"/>
        <v>0</v>
      </c>
      <c r="M62" s="32">
        <f t="shared" si="8"/>
        <v>541550.06999999995</v>
      </c>
      <c r="N62" s="32">
        <f t="shared" si="8"/>
        <v>0</v>
      </c>
      <c r="O62" s="33">
        <f t="shared" si="8"/>
        <v>3173979.66</v>
      </c>
      <c r="P62" s="2"/>
    </row>
    <row r="63" spans="1:16" x14ac:dyDescent="0.2">
      <c r="A63" s="34">
        <v>7100</v>
      </c>
      <c r="B63" s="35" t="s">
        <v>67</v>
      </c>
      <c r="C63" s="36">
        <f t="shared" si="1"/>
        <v>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2"/>
    </row>
    <row r="64" spans="1:16" x14ac:dyDescent="0.2">
      <c r="A64" s="34">
        <v>7200</v>
      </c>
      <c r="B64" s="35" t="s">
        <v>68</v>
      </c>
      <c r="C64" s="36">
        <f t="shared" si="1"/>
        <v>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2"/>
    </row>
    <row r="65" spans="1:16" x14ac:dyDescent="0.2">
      <c r="A65" s="34">
        <v>7300</v>
      </c>
      <c r="B65" s="35" t="s">
        <v>69</v>
      </c>
      <c r="C65" s="36">
        <f t="shared" si="1"/>
        <v>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2"/>
    </row>
    <row r="66" spans="1:16" x14ac:dyDescent="0.2">
      <c r="A66" s="34">
        <v>7400</v>
      </c>
      <c r="B66" s="35" t="s">
        <v>70</v>
      </c>
      <c r="C66" s="36">
        <f t="shared" si="1"/>
        <v>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2"/>
    </row>
    <row r="67" spans="1:16" x14ac:dyDescent="0.2">
      <c r="A67" s="34">
        <v>7500</v>
      </c>
      <c r="B67" s="35" t="s">
        <v>71</v>
      </c>
      <c r="C67" s="36">
        <f t="shared" si="1"/>
        <v>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2"/>
    </row>
    <row r="68" spans="1:16" x14ac:dyDescent="0.2">
      <c r="A68" s="34">
        <v>7600</v>
      </c>
      <c r="B68" s="35" t="s">
        <v>89</v>
      </c>
      <c r="C68" s="36">
        <f t="shared" si="1"/>
        <v>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2"/>
    </row>
    <row r="69" spans="1:16" x14ac:dyDescent="0.2">
      <c r="A69" s="34"/>
      <c r="B69" s="35" t="s">
        <v>72</v>
      </c>
      <c r="C69" s="36">
        <f t="shared" si="1"/>
        <v>0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2"/>
    </row>
    <row r="70" spans="1:16" x14ac:dyDescent="0.2">
      <c r="A70" s="34">
        <v>7900</v>
      </c>
      <c r="B70" s="35" t="s">
        <v>73</v>
      </c>
      <c r="C70" s="36">
        <f t="shared" si="1"/>
        <v>3715529.73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541550.06999999995</v>
      </c>
      <c r="N70" s="37">
        <v>0</v>
      </c>
      <c r="O70" s="38">
        <v>3173979.66</v>
      </c>
      <c r="P70" s="2"/>
    </row>
    <row r="71" spans="1:16" x14ac:dyDescent="0.2">
      <c r="A71" s="29" t="s">
        <v>74</v>
      </c>
      <c r="B71" s="30"/>
      <c r="C71" s="31">
        <f t="shared" si="1"/>
        <v>0</v>
      </c>
      <c r="D71" s="32">
        <f>SUM(D72:D74)</f>
        <v>0</v>
      </c>
      <c r="E71" s="32">
        <f t="shared" ref="E71:O71" si="9">SUM(E72:E74)</f>
        <v>0</v>
      </c>
      <c r="F71" s="32">
        <f t="shared" si="9"/>
        <v>0</v>
      </c>
      <c r="G71" s="32">
        <f t="shared" si="9"/>
        <v>0</v>
      </c>
      <c r="H71" s="32">
        <f t="shared" si="9"/>
        <v>0</v>
      </c>
      <c r="I71" s="32">
        <f t="shared" si="9"/>
        <v>0</v>
      </c>
      <c r="J71" s="32">
        <f t="shared" si="9"/>
        <v>0</v>
      </c>
      <c r="K71" s="32">
        <f t="shared" si="9"/>
        <v>0</v>
      </c>
      <c r="L71" s="32">
        <f t="shared" si="9"/>
        <v>0</v>
      </c>
      <c r="M71" s="32">
        <f t="shared" si="9"/>
        <v>0</v>
      </c>
      <c r="N71" s="32">
        <f t="shared" si="9"/>
        <v>0</v>
      </c>
      <c r="O71" s="33">
        <f t="shared" si="9"/>
        <v>0</v>
      </c>
      <c r="P71" s="2"/>
    </row>
    <row r="72" spans="1:16" x14ac:dyDescent="0.2">
      <c r="A72" s="34">
        <v>8100</v>
      </c>
      <c r="B72" s="35" t="s">
        <v>75</v>
      </c>
      <c r="C72" s="36">
        <f t="shared" si="1"/>
        <v>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2"/>
    </row>
    <row r="73" spans="1:16" x14ac:dyDescent="0.2">
      <c r="A73" s="34">
        <v>8200</v>
      </c>
      <c r="B73" s="35" t="s">
        <v>76</v>
      </c>
      <c r="C73" s="36">
        <f t="shared" si="1"/>
        <v>0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2"/>
    </row>
    <row r="74" spans="1:16" x14ac:dyDescent="0.2">
      <c r="A74" s="34">
        <v>8300</v>
      </c>
      <c r="B74" s="35" t="s">
        <v>77</v>
      </c>
      <c r="C74" s="36">
        <f t="shared" si="1"/>
        <v>0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2"/>
    </row>
    <row r="75" spans="1:16" x14ac:dyDescent="0.2">
      <c r="A75" s="29" t="s">
        <v>78</v>
      </c>
      <c r="B75" s="30"/>
      <c r="C75" s="31">
        <f t="shared" ref="C75:C82" si="10">+D75+E75+F75+G75+H75+I75+J75+K75+L75+M75+N75+O75</f>
        <v>0</v>
      </c>
      <c r="D75" s="32">
        <f>SUM(D76:D82)</f>
        <v>0</v>
      </c>
      <c r="E75" s="32">
        <f t="shared" ref="E75:O75" si="11">SUM(E76:E82)</f>
        <v>0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t="shared" si="11"/>
        <v>0</v>
      </c>
      <c r="O75" s="33">
        <f t="shared" si="11"/>
        <v>0</v>
      </c>
      <c r="P75" s="2"/>
    </row>
    <row r="76" spans="1:16" x14ac:dyDescent="0.2">
      <c r="A76" s="34">
        <v>9100</v>
      </c>
      <c r="B76" s="35" t="s">
        <v>79</v>
      </c>
      <c r="C76" s="36">
        <f t="shared" si="10"/>
        <v>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2"/>
    </row>
    <row r="77" spans="1:16" x14ac:dyDescent="0.2">
      <c r="A77" s="34">
        <v>9200</v>
      </c>
      <c r="B77" s="35" t="s">
        <v>80</v>
      </c>
      <c r="C77" s="36">
        <f t="shared" si="10"/>
        <v>0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2"/>
    </row>
    <row r="78" spans="1:16" x14ac:dyDescent="0.2">
      <c r="A78" s="19">
        <v>9300</v>
      </c>
      <c r="B78" s="3" t="s">
        <v>81</v>
      </c>
      <c r="C78" s="8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19">
        <v>9400</v>
      </c>
      <c r="B79" s="3" t="s">
        <v>82</v>
      </c>
      <c r="C79" s="8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19">
        <v>9500</v>
      </c>
      <c r="B80" s="3" t="s">
        <v>83</v>
      </c>
      <c r="C80" s="8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19">
        <v>9600</v>
      </c>
      <c r="B81" s="3" t="s">
        <v>84</v>
      </c>
      <c r="C81" s="8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0">
        <v>9900</v>
      </c>
      <c r="B82" s="5" t="s">
        <v>85</v>
      </c>
      <c r="C82" s="9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auxAdmon</cp:lastModifiedBy>
  <cp:lastPrinted>2014-03-24T20:12:54Z</cp:lastPrinted>
  <dcterms:created xsi:type="dcterms:W3CDTF">2014-01-23T15:01:32Z</dcterms:created>
  <dcterms:modified xsi:type="dcterms:W3CDTF">2018-04-25T04:46:05Z</dcterms:modified>
</cp:coreProperties>
</file>