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VERO\2018\ESTADOS FINANCIEROS\SEPTIEMBRE\PUBLICACION 3ER TRIM18\INFORMACION CONTABLE\"/>
    </mc:Choice>
  </mc:AlternateContent>
  <bookViews>
    <workbookView xWindow="0" yWindow="0" windowWidth="28800" windowHeight="12330"/>
  </bookViews>
  <sheets>
    <sheet name="NOTAS" sheetId="1" r:id="rId1"/>
  </sheets>
  <definedNames>
    <definedName name="_xlnm.Print_Area" localSheetId="0">NOTAS!$A$2:$L$58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40" i="1" l="1"/>
  <c r="D540" i="1"/>
  <c r="C540" i="1"/>
  <c r="E518" i="1"/>
  <c r="E527" i="1" s="1"/>
  <c r="E499" i="1"/>
  <c r="E485" i="1"/>
  <c r="E491" i="1" s="1"/>
  <c r="E478" i="1"/>
  <c r="C454" i="1"/>
  <c r="C451" i="1"/>
  <c r="C464" i="1" s="1"/>
  <c r="C366" i="1"/>
  <c r="D292" i="1"/>
  <c r="C292" i="1"/>
  <c r="C285" i="1"/>
  <c r="C282" i="1"/>
  <c r="C279" i="1"/>
  <c r="C278" i="1"/>
  <c r="C274" i="1"/>
  <c r="C234" i="1"/>
  <c r="C231" i="1"/>
  <c r="C227" i="1"/>
  <c r="C220" i="1"/>
  <c r="C213" i="1"/>
  <c r="F205" i="1"/>
  <c r="E205" i="1"/>
  <c r="D205" i="1"/>
  <c r="C205" i="1"/>
  <c r="C189" i="1"/>
  <c r="C177" i="1"/>
  <c r="C182" i="1" s="1"/>
  <c r="C173" i="1"/>
  <c r="E166" i="1"/>
  <c r="D166" i="1"/>
  <c r="C166" i="1"/>
  <c r="D161" i="1"/>
  <c r="C161" i="1"/>
  <c r="C86" i="1"/>
  <c r="C79" i="1"/>
  <c r="C69" i="1"/>
  <c r="F58" i="1"/>
  <c r="E58" i="1"/>
  <c r="D58" i="1"/>
  <c r="C55" i="1"/>
  <c r="C52" i="1"/>
  <c r="C49" i="1"/>
  <c r="C46" i="1"/>
  <c r="C41" i="1"/>
  <c r="C58" i="1" s="1"/>
  <c r="E37" i="1"/>
  <c r="D37" i="1"/>
  <c r="C32" i="1"/>
  <c r="C37" i="1" s="1"/>
  <c r="E25" i="1"/>
  <c r="C25" i="1"/>
  <c r="C18" i="1"/>
</calcChain>
</file>

<file path=xl/sharedStrings.xml><?xml version="1.0" encoding="utf-8"?>
<sst xmlns="http://schemas.openxmlformats.org/spreadsheetml/2006/main" count="474" uniqueCount="403">
  <si>
    <t xml:space="preserve">NOTAS A LOS ESTADOS FINANCIEROS </t>
  </si>
  <si>
    <t>Al 30 de Septiembre de 2018</t>
  </si>
  <si>
    <t>Ente Público:</t>
  </si>
  <si>
    <t>INSTITUTO TECNOLOGICO SUPERIOR DEL SUR DE GUANAJUATO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</si>
  <si>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</si>
  <si>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</si>
  <si>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</si>
  <si>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</si>
  <si>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</si>
  <si>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</si>
  <si>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</si>
  <si>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</si>
  <si>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</si>
  <si>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1114106001 Inv Vista Bajio 988683</t>
  </si>
  <si>
    <t>1121 Inversiones mayores a 3 meses hasta 12.</t>
  </si>
  <si>
    <t xml:space="preserve"> </t>
  </si>
  <si>
    <t>1211 INVERSIONES A LP</t>
  </si>
  <si>
    <t>* DERECHOSA RECIBIR EFECTIVO Y EQUIVALENTES Y BIENES O SERVICIOS A RECIBIR</t>
  </si>
  <si>
    <t>ESF-02 INGRESOS P/RECUPERAR</t>
  </si>
  <si>
    <t>2017</t>
  </si>
  <si>
    <t>2016</t>
  </si>
  <si>
    <t>1122 CUENTAS POR COBRAR CP</t>
  </si>
  <si>
    <t>1122602001 Cuentas por a Entidades Federativas y Municipios</t>
  </si>
  <si>
    <t>1124 INGRESOS POR RECUPERAR CP</t>
  </si>
  <si>
    <t>ESF-03 DEUDORES P/RECUPERAR</t>
  </si>
  <si>
    <t>90 DIAS</t>
  </si>
  <si>
    <t>180 DIAS</t>
  </si>
  <si>
    <t>365 DIAS</t>
  </si>
  <si>
    <t>1123 DEUDORES PENDIENTES POR RECUPERAR</t>
  </si>
  <si>
    <t>1123101001 Gastos a Reserva de Comprobar</t>
  </si>
  <si>
    <t>1123103301 Subsidio al Empleo</t>
  </si>
  <si>
    <t>1123106001 Otros Deudores Diversos</t>
  </si>
  <si>
    <t>1125 DEUDORES POR ANTICIPOS</t>
  </si>
  <si>
    <t>1125102001   Fondo Fijo</t>
  </si>
  <si>
    <t>1129 OTROS DERECHOS A RECIBIR EFVO O EQUIVALENTES A CORTO PLAZO</t>
  </si>
  <si>
    <t>1129901004 Monedero Eléctronico</t>
  </si>
  <si>
    <t>1131 ANT. PROV. ADQ.BIENES Y PREST. SERV.</t>
  </si>
  <si>
    <t>1131001001 Anticipo a Proveedores</t>
  </si>
  <si>
    <t>1134 ANTICIPO A CONTRATISTAS POR OBRAS PUBLICAS A CORTO PLAZO</t>
  </si>
  <si>
    <t>1134201002 Anticipo a Contratistas</t>
  </si>
  <si>
    <t>* BIENES DISPONIBLES PARA SU TRANSFORMACIÓN O CONSUMO.</t>
  </si>
  <si>
    <t>ESF-05 INVENTARIO Y ALMACENES</t>
  </si>
  <si>
    <t>METODO</t>
  </si>
  <si>
    <t>1140 INVENTARIOS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</si>
  <si>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</si>
  <si>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</si>
  <si>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</si>
  <si>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</si>
  <si>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</si>
  <si>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</si>
  <si>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</si>
  <si>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</si>
  <si>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</si>
  <si>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</si>
  <si>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</si>
  <si>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</si>
  <si>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</si>
  <si>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</si>
  <si>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</si>
  <si>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</si>
  <si>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 BIENES INMUEBLES, INFRAESTRUCTURA Y CONTRUCCIONES EN PROCESO</t>
  </si>
  <si>
    <t>1231581001 Terrenos a Valor Histórico</t>
  </si>
  <si>
    <t>1233583001 Edificios a Valor Histórico</t>
  </si>
  <si>
    <t>1233058300 Edificios no Habitacionales</t>
  </si>
  <si>
    <t>1236200002 Const Proceso de Cierre</t>
  </si>
  <si>
    <t>1236262200 Edificación no Habitacional</t>
  </si>
  <si>
    <t>1240 BIENES MUEBLES</t>
  </si>
  <si>
    <t>1241151100 Muebles de Oficina y Estanteria 2011</t>
  </si>
  <si>
    <t>1241151101 Muebles de Oficina y Estanteria  2010</t>
  </si>
  <si>
    <t>1241251200 Muebles, Excepto de Oficinay Estanteria 2011</t>
  </si>
  <si>
    <t>1241351500 Equipo de Cómputo y Tecnologías de la Inf. 2011</t>
  </si>
  <si>
    <t>1241351501 Equipo de Computo y Tecnologías de la Inf. 2010</t>
  </si>
  <si>
    <t>1241951900 Otro mob y Eq. Educacional y Recreativo 2011</t>
  </si>
  <si>
    <t>1241951901 Otro mob y Eq. Educacional y Recreativo 2010</t>
  </si>
  <si>
    <t>1242152100 Equipo y Aparatos Audiovisuales 2011</t>
  </si>
  <si>
    <t>1242252200 Aparatos Deportivos 2011</t>
  </si>
  <si>
    <t>1242352300 Cámaras Fotograficas y de Video 2011</t>
  </si>
  <si>
    <t>1242952900 Otro Mob y Eq Educacional y Recreativo 2011</t>
  </si>
  <si>
    <t>1242952901 Otro Mob y Eq Educacional y Recreativo 2010</t>
  </si>
  <si>
    <t>1243153100 Equipo Médico y Lab 2011</t>
  </si>
  <si>
    <t>1243153101 Equipo Médico y Lab 2010</t>
  </si>
  <si>
    <t>1243253200 Instrumental Médico y Lab. 2011</t>
  </si>
  <si>
    <t>1243253201 Instrumental Médico y Lab. 2010</t>
  </si>
  <si>
    <t>1244154100 Automóviles y Camiones 2011</t>
  </si>
  <si>
    <t>1244154101 Automóviles y Camiones 2010</t>
  </si>
  <si>
    <t>1246156100 Maquinaria y Equipo</t>
  </si>
  <si>
    <t>1246256200 Maquinaria y Equipo Industrial 2011</t>
  </si>
  <si>
    <t>1246256201 Maquinaria y Equipo Industrial 2010</t>
  </si>
  <si>
    <t>1246456400 Sistemas de Aire Acondicionado</t>
  </si>
  <si>
    <t>1246556500 Equipo de Comunicación y Telecomunicación 2011</t>
  </si>
  <si>
    <t>1246556501 Equipo de Comunicación y Telecomunicación 2010</t>
  </si>
  <si>
    <t>1246656600 Equipo de Generación Elect. 2011</t>
  </si>
  <si>
    <t>1246656601 Equipo de Generación Elect. 2010</t>
  </si>
  <si>
    <t>1246756700 Herramientas y Maq Herramientas 2011</t>
  </si>
  <si>
    <t>1246756701 Herramientas y Maq Herramientas 2010</t>
  </si>
  <si>
    <t>1246956901 Otros Equipos 2010</t>
  </si>
  <si>
    <t>1247151301 Bienes Artísticos Culturales y Cientificos 2010</t>
  </si>
  <si>
    <t>1260 DEPRECIACIÓN, DETERIORO Y AMORTIZACIÓN ACUMULADA DE BIENES</t>
  </si>
  <si>
    <t>1263151101 Muebles de Oficina y Estanteria 2010</t>
  </si>
  <si>
    <t>1263151201 Muebles Excepto de Oficina y Estanteria 2011</t>
  </si>
  <si>
    <t>1263151301 Bienes Artísticos Culturales yu Cientificos 2010</t>
  </si>
  <si>
    <t>1263151501 Eq de computo y Tecnlogías de la Inf.</t>
  </si>
  <si>
    <t>1263151901 Otros Mobiliarios y Eq de Admon 2010</t>
  </si>
  <si>
    <t>1263252101 Equipos y Aparatos Audiovisuales 2010</t>
  </si>
  <si>
    <t>1263252201 Aparatos Deportivos 2010</t>
  </si>
  <si>
    <t>1263252301 Cámaras Fotográficas y de Video 2010</t>
  </si>
  <si>
    <t>1263252901 Otro Mob y Eq Educacional y Recreativo</t>
  </si>
  <si>
    <t>1263353101 Equipo Médico y de Lab 2010</t>
  </si>
  <si>
    <t>1263353201 Instrumental Médico y de Lab 2010</t>
  </si>
  <si>
    <t>1263454101 Automóviles y Camiones 2010</t>
  </si>
  <si>
    <t>1263656101 Maquinaria y Equipo</t>
  </si>
  <si>
    <t>1263656201 Maquinaria y Equipo Industrial 2010</t>
  </si>
  <si>
    <t>1263656401 Sistemas de Aire Acondicionado</t>
  </si>
  <si>
    <t>1263656501 Equipo de Comunicación y Telecomunicación 2010</t>
  </si>
  <si>
    <t xml:space="preserve">1263656601 Eq. De Generación Elect. </t>
  </si>
  <si>
    <t>1263656701 Herramientas y Maq. Herramientas 2010</t>
  </si>
  <si>
    <t>1263656901 Otros Equipos 2010</t>
  </si>
  <si>
    <t>ESF-09 INTANGIBLES Y DIFERIDOS</t>
  </si>
  <si>
    <t>1250 ACTIVOS INTANGIBLES</t>
  </si>
  <si>
    <t>1270 ACTIVOS DIFERIDOS</t>
  </si>
  <si>
    <t>1273034500  Seguro de Bienes Pat</t>
  </si>
  <si>
    <t>1273134500  Consumo de Seg. Bien</t>
  </si>
  <si>
    <t>ESF-10   ESTIMACIONES Y DETERIOROS</t>
  </si>
  <si>
    <t>1280 ESTIMACIÓN POR PÉRDIDA O DETERIORO DE ACTIVOS NO CIRCULANTES</t>
  </si>
  <si>
    <t>ESF-11 OTROS ACTIVOS</t>
  </si>
  <si>
    <t>CARACTERÍSTICAS</t>
  </si>
  <si>
    <t>1190 OTROS ACTIVOS CIRCULANTES</t>
  </si>
  <si>
    <t>1191001001 Depósitos en Garantía</t>
  </si>
  <si>
    <t>PASIVO</t>
  </si>
  <si>
    <t>ESF-12 CUENTAS Y DOCUMENTOS POR PAGAR</t>
  </si>
  <si>
    <t>2110 CUENTAS POR PAGAR A CORTO PLAZO</t>
  </si>
  <si>
    <t>2117101003 ISR Salarios por Pagar</t>
  </si>
  <si>
    <t>2117101004 ISR Asimilados por Pagar</t>
  </si>
  <si>
    <t>2117502102 Impuesto Nóminas a Pagar</t>
  </si>
  <si>
    <t>2117901003 Cuotas Sindicales</t>
  </si>
  <si>
    <t>2117902001 Fondo de Ahorro</t>
  </si>
  <si>
    <t>2117910001 Vivienda</t>
  </si>
  <si>
    <t>2117918001 DIVO 5% al Millar</t>
  </si>
  <si>
    <t>2117918004 ICIC 2 al Millar</t>
  </si>
  <si>
    <t>2117919003 Descuento por Telefonía</t>
  </si>
  <si>
    <t>2119905004 Partidas en Concil. Bancarias</t>
  </si>
  <si>
    <t>2119905006 Acreedores Varios</t>
  </si>
  <si>
    <t>2119905021 Pasivos Cheques Cancelados</t>
  </si>
  <si>
    <t>2120 DOCUMENTOS POR PAGAR A CORTO PLAZO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</si>
  <si>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</si>
  <si>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</si>
  <si>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</si>
  <si>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</si>
  <si>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2160 FONDOS Y BIENES DE TERCEROS EN GARANTÍA Y/O ADMINISTRACIÓN CP</t>
  </si>
  <si>
    <t>ESF-13 PASIVO DIFERIDO A LARGO PLAZO</t>
  </si>
  <si>
    <t>2240 PASIVOS DIFERIDOS A LARGO PLAZO</t>
  </si>
  <si>
    <t>ESF-14 OTROS PASIVOS CIRCULANTES</t>
  </si>
  <si>
    <t>2199 OTROS PASIVOS CIRCULANTES</t>
  </si>
  <si>
    <t>NO ALICA</t>
  </si>
  <si>
    <t>II) NOTAS AL ESTADO DE ACTIVIDADES</t>
  </si>
  <si>
    <t>INGRESOS DE GESTIÓN</t>
  </si>
  <si>
    <t>ERA-01 INGRESOS</t>
  </si>
  <si>
    <t>NOTA</t>
  </si>
  <si>
    <t>4151510253 Por concepto de Renta de Cafetería</t>
  </si>
  <si>
    <t>4151510261 Renta de espacios diversos</t>
  </si>
  <si>
    <t>4151 Produc. Derivados del Uso y Aprov.</t>
  </si>
  <si>
    <t>4159510701 Por concepto de Fichas</t>
  </si>
  <si>
    <t>4159510710 Reexpedición de Credenciales</t>
  </si>
  <si>
    <t>4159510805 Por Concepto de Cursos de Idiomas</t>
  </si>
  <si>
    <t>4159510820 Por Concepto de Cursos Otros</t>
  </si>
  <si>
    <t>4159510903 Exámenes de Inglés</t>
  </si>
  <si>
    <t>4159511100 Otros</t>
  </si>
  <si>
    <t>4159 Otros Productos que generan Ing.</t>
  </si>
  <si>
    <t>4150 Productos de Tipo Corriente</t>
  </si>
  <si>
    <t>4162610061 Sanciones a Contratistas</t>
  </si>
  <si>
    <t>4162 Multas</t>
  </si>
  <si>
    <t>4169610002 Recargos</t>
  </si>
  <si>
    <t>4169610162 Apoyo Econónomico Resid.</t>
  </si>
  <si>
    <t>4169610903 Recurso Interinstitucional</t>
  </si>
  <si>
    <t>4169 Otros Aprovechamientos</t>
  </si>
  <si>
    <t>4160 Aprovechamientos de Tipo Corriente</t>
  </si>
  <si>
    <t>Ingresos de Gestión</t>
  </si>
  <si>
    <t>4213831000 Convenio Servicios Personales</t>
  </si>
  <si>
    <t>4213832000 Convenio Materiales y Suministros</t>
  </si>
  <si>
    <t>4213833000 Convenio Servicios Generales</t>
  </si>
  <si>
    <t>4213 Convenios</t>
  </si>
  <si>
    <t>4210 Participaciones y Aportaciones</t>
  </si>
  <si>
    <t>4221911000 Servicios Personales</t>
  </si>
  <si>
    <t>4221912000 Materiales y Suminitros</t>
  </si>
  <si>
    <t>4221913000 Servicios Generales</t>
  </si>
  <si>
    <t>4221 Trans. Internas y Asig. Al Secto</t>
  </si>
  <si>
    <t>4220 Transferencias, Asignaciones y Sub.</t>
  </si>
  <si>
    <t>Participaciones y Aportaciones</t>
  </si>
  <si>
    <t>ERA-02 OTROS INGRESOS Y BENEFICIOS</t>
  </si>
  <si>
    <t xml:space="preserve">4300 OTROS INGRESOS Y BENEFICIOS
</t>
  </si>
  <si>
    <t>4310 Ingresos Financieros</t>
  </si>
  <si>
    <t>4311511001 Intereses Normales</t>
  </si>
  <si>
    <t>4399 Otros Ingresos y Beneficios Varios</t>
  </si>
  <si>
    <t>4399000008 Diferencia por Redondeo</t>
  </si>
  <si>
    <t>GASTOS Y OTRAS PÉRDIDAS</t>
  </si>
  <si>
    <t>ERA-03 GASTOS</t>
  </si>
  <si>
    <t>%GASTO</t>
  </si>
  <si>
    <t>EXPLICACION</t>
  </si>
  <si>
    <t>5000 GASTOS Y OTRAS PERDIDAS</t>
  </si>
  <si>
    <t>5111113000  Sueldos Base</t>
  </si>
  <si>
    <t>5112121000  Honorarios Asimilables a Salarios</t>
  </si>
  <si>
    <t>5113131000  Primas por años de servicios</t>
  </si>
  <si>
    <t>5113132000  Primas de Vacaciones</t>
  </si>
  <si>
    <t>5114141000  Aportaciones de Seguridad Social</t>
  </si>
  <si>
    <t>5114142000  Aportaciones  a Fondos de Vivienda</t>
  </si>
  <si>
    <t>5115154000  Prestaciones Contractuales</t>
  </si>
  <si>
    <t>5115159000  Otras Prestaciones</t>
  </si>
  <si>
    <t>5121211000 Materiales y Útiles de Oficina</t>
  </si>
  <si>
    <t>5121212000 Mat. Utiles de Impresión y Rep.</t>
  </si>
  <si>
    <t>5121214000 Mat. Utiles Y Equipo</t>
  </si>
  <si>
    <t>5121216000 Material de Limpieza</t>
  </si>
  <si>
    <t>5121217000 Materiales y Útiles de Enseñanza</t>
  </si>
  <si>
    <t>5121218000 Material para el Registro e Id. B. y P.</t>
  </si>
  <si>
    <t>5122221000 Alimentación de Personas</t>
  </si>
  <si>
    <t>5122223000 Utensilios para el Serv. Alimentación</t>
  </si>
  <si>
    <t>5123237000 Prod. Cuero y Piel</t>
  </si>
  <si>
    <t>5124245000 Vidrio y Productos de Vidrio</t>
  </si>
  <si>
    <t>5124246000 Material Eléctrico y Electrónico</t>
  </si>
  <si>
    <t>5124247000 Artículos Metalicos</t>
  </si>
  <si>
    <t>5124248000 Materiales Complementarios</t>
  </si>
  <si>
    <t>5124249000 Otros Materiales y A.</t>
  </si>
  <si>
    <t>5125251000 Sustancias Químicas</t>
  </si>
  <si>
    <t>5125252000 Fertilizantes, Pest.</t>
  </si>
  <si>
    <t>5125253000 Medicinas y Productos</t>
  </si>
  <si>
    <t>5125256000 Fib. Sintet. Hule</t>
  </si>
  <si>
    <t>5126261000 Combustibles y Lubricantes</t>
  </si>
  <si>
    <t>5127273000 Artículos Deportivos</t>
  </si>
  <si>
    <t>5129291000 Herramientas Menores</t>
  </si>
  <si>
    <t xml:space="preserve">5129292000 Refacciones y Acces. </t>
  </si>
  <si>
    <t>5129294000 Refacciones y Acces. Menores de Eq de Computo</t>
  </si>
  <si>
    <t>5129296000 Ref. Eq. Transporte</t>
  </si>
  <si>
    <t xml:space="preserve">5129268000 Refa. Maq. Y O. Eq. </t>
  </si>
  <si>
    <t>5129299000 Ref. Ot. Bie. Mueb.</t>
  </si>
  <si>
    <t>5131311000 Servicio de Energía Eléctrica</t>
  </si>
  <si>
    <t>5131312000 Gas</t>
  </si>
  <si>
    <t>5131314000  Telefonía Trandicional</t>
  </si>
  <si>
    <t>5131315000  Telefonía Celular</t>
  </si>
  <si>
    <t>5131317000  Serv. Acceso a Internet</t>
  </si>
  <si>
    <t>5131318000 Servicios Postales y Telegráficos</t>
  </si>
  <si>
    <t>5132325000  Arrendamientos de Eq</t>
  </si>
  <si>
    <t>5132327000 Arre. Act. Intangibles</t>
  </si>
  <si>
    <t>5132329000  Otros Arrendamientos</t>
  </si>
  <si>
    <t>5133331000 Servs. Consult. Adm.</t>
  </si>
  <si>
    <t>5133334000 Capacitación</t>
  </si>
  <si>
    <t>5133336000 Servs. Apoyo Admvo.</t>
  </si>
  <si>
    <t>5133338000 Servicios de Vigilancia</t>
  </si>
  <si>
    <t>5133339000 Servicios Profesionales</t>
  </si>
  <si>
    <t>5134345000 Seguro de Bienes Patrimoniales</t>
  </si>
  <si>
    <t>5134348000 Comisiones por ventas</t>
  </si>
  <si>
    <t>5135351000 Conserv. Y Mantenimiento</t>
  </si>
  <si>
    <t>5135353000 Inst. Repar. Y Matto. Eq. Computo</t>
  </si>
  <si>
    <t>5135355000  Reparación y Matto  de Equipo Transporte</t>
  </si>
  <si>
    <t xml:space="preserve">5135357000 Inst. Rep. Y Matto. De Maq. </t>
  </si>
  <si>
    <t>5135358000 Servicios de Limpieza</t>
  </si>
  <si>
    <t>5136361100 Difusión por Radio,TV</t>
  </si>
  <si>
    <t>5136361200 Difusión por medios alternativos</t>
  </si>
  <si>
    <t>5137364000 Servicio de Revelado</t>
  </si>
  <si>
    <t>5137371000 Pasajes Aereos</t>
  </si>
  <si>
    <t>5137372000 Pasajes Terrestres</t>
  </si>
  <si>
    <t>5137375000 Viáticos en el País</t>
  </si>
  <si>
    <t>5137376000 Viáticos en el Extranjero</t>
  </si>
  <si>
    <t>5137379000 Ot. Ser. Traslado</t>
  </si>
  <si>
    <t>5138382000 Gastos de Orden Social y Cultural</t>
  </si>
  <si>
    <t>5138383000 Congresos y Convenciones</t>
  </si>
  <si>
    <t>5138385000 Gastos de Representación</t>
  </si>
  <si>
    <t>5139392000 Otros Impuestos y Derechos</t>
  </si>
  <si>
    <t>5139396000 Ot. Gtos. Respons.</t>
  </si>
  <si>
    <t>5139398000 Impuesto de Nómina</t>
  </si>
  <si>
    <t>5241441000 Ayudas Sociales a Personas</t>
  </si>
  <si>
    <t>5242442000 Becas O. Ayudas</t>
  </si>
  <si>
    <t>5518000001 Baja de Activo Fijo</t>
  </si>
  <si>
    <t>5599000006 Diferencia por Redondeo</t>
  </si>
  <si>
    <t>III) NOTAS AL ESTADO DE VARIACIÓN A LA HACIENDA PÚBLICA</t>
  </si>
  <si>
    <t>VHP-01 PATRIMONIO CONTRIBUIDO</t>
  </si>
  <si>
    <t>MODIFICACION</t>
  </si>
  <si>
    <t>3110 HACIENDA PUBLICA/PATRIMONIO CONTRIBUIDO</t>
  </si>
  <si>
    <t>3110000001  Aportaciones</t>
  </si>
  <si>
    <t>3110000002  Baja de Activo Fijo</t>
  </si>
  <si>
    <t>3110915000  Bienes Muebles e Inmuebles</t>
  </si>
  <si>
    <t>3110916000  Obra Pública</t>
  </si>
  <si>
    <t>3111835000 Convenio Bienes Muebles</t>
  </si>
  <si>
    <t>3113824205  Federales de Ejercicio</t>
  </si>
  <si>
    <t>3113828005  Fafef Bienes Muebles</t>
  </si>
  <si>
    <t>3113828006  Fafef Obra Pública Ejerc. Ant.</t>
  </si>
  <si>
    <t>3113835000  Convenio Bienes Muebles</t>
  </si>
  <si>
    <t>3113836000  Convenio Obra Pública Ejer. Ant.</t>
  </si>
  <si>
    <t>3113914205  Estatales de Ejercicio</t>
  </si>
  <si>
    <t>3113914206  Estatales de Ejercicio</t>
  </si>
  <si>
    <t>3113915000  Bienes Muebles e Inmuebles</t>
  </si>
  <si>
    <t>3113916000  Obra Pública Ej Anterior</t>
  </si>
  <si>
    <t>3115101001  Reasignación de Bienes</t>
  </si>
  <si>
    <t>3120000002  Donaciones de Bienes</t>
  </si>
  <si>
    <t>3120000006  Donaciones de Bienes</t>
  </si>
  <si>
    <t>VHP-02 PATRIMONIO GENERADO</t>
  </si>
  <si>
    <t>3210 HACIENDA PUBLICA /PATRIMONIO GENERADO</t>
  </si>
  <si>
    <t>3220000013  Resultado Ejercicio 2005</t>
  </si>
  <si>
    <t>3220000014  Resultado Ejercicio 2006</t>
  </si>
  <si>
    <t>3220000015  Resultado Ejercicio 2007</t>
  </si>
  <si>
    <t>3220000016  Resultado Ejercicio 2008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</si>
  <si>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</si>
  <si>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</si>
  <si>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</si>
  <si>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</si>
  <si>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</si>
  <si>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3220000022  Resultado Ejercicio 2014</t>
  </si>
  <si>
    <t>3220000023  Resultado Ejercicio 2015</t>
  </si>
  <si>
    <t>3220000024  Resultado Ejercicio 2016</t>
  </si>
  <si>
    <t>3220000025  Resultado Ejercicio 2017</t>
  </si>
  <si>
    <t>3220001000  Capitalización de Recursos Propios</t>
  </si>
  <si>
    <t>3220001001  Capitalización Remanentes</t>
  </si>
  <si>
    <t>3220690201  Aplicación de Remanente Propio</t>
  </si>
  <si>
    <t>3220690202  Aplicación de Remanente Federal</t>
  </si>
  <si>
    <t>3220690203  Aplicación de Remanentes</t>
  </si>
  <si>
    <t>3220690211  Aplicación de Remanente Propio</t>
  </si>
  <si>
    <t>3220690212  Aplicación de Remanente Federal</t>
  </si>
  <si>
    <t>3220690213  Aplicación de Remanentes</t>
  </si>
  <si>
    <t>3243000002  Reserva por Contingencia</t>
  </si>
  <si>
    <t>SUB TOTAL</t>
  </si>
  <si>
    <t>IV) NOTAS AL ESTADO DE FLUJO DE EFECTIVO</t>
  </si>
  <si>
    <t>EFE-01 FLUJO DE EFECTIVO</t>
  </si>
  <si>
    <t>1112101002 Banamex PRODEP 2017</t>
  </si>
  <si>
    <t>1112102001  Bancomer Cta. 7216</t>
  </si>
  <si>
    <t>1112106002  Bajío Cta. 1105550</t>
  </si>
  <si>
    <t>1112106003  Bajío Cta. 1105535</t>
  </si>
  <si>
    <t>1112106004  Bajío Cta. 988683</t>
  </si>
  <si>
    <t>1112106006  Bajío Cta. 277688</t>
  </si>
  <si>
    <t>1112106007  Bajío Cta. 11054770101 Maestra</t>
  </si>
  <si>
    <t>1112106010  Bajío 10171072 PIFIT PAOE Federal</t>
  </si>
  <si>
    <t>1112106011  Bajío 10170660 MINIS</t>
  </si>
  <si>
    <t>1112106013  Bajío 10171221 PIFIT PAC Federal</t>
  </si>
  <si>
    <t>1112106014  Bajío 12724647 PROEXOE</t>
  </si>
  <si>
    <t>1112106015  Bajío 12914883 Remanente Federal</t>
  </si>
  <si>
    <t>1112106016  Bajío 13348701 PROEXOE Estatal</t>
  </si>
  <si>
    <t>1112106019  Bajío 17917469 Rec Estatal</t>
  </si>
  <si>
    <t>1112106020  Bajío 19648740 Atenc</t>
  </si>
  <si>
    <t>1112 Bancos/Tesoreria</t>
  </si>
  <si>
    <t xml:space="preserve">1114 Inversiones Temporales </t>
  </si>
  <si>
    <t>EFE-02 ADQ. BIENES MUEBLES E INMUEBLES</t>
  </si>
  <si>
    <t>% SUB</t>
  </si>
  <si>
    <t>1210 INVERSIONES FINANCIERAS A LARGO PLAZO</t>
  </si>
  <si>
    <t>1230 BIENES INMUEBLES, INFRAESTRUCTURA Y CONSTRUCCIONES EN PROCESO</t>
  </si>
  <si>
    <t xml:space="preserve">1236  Construcciones en Proceso en Bienes </t>
  </si>
  <si>
    <t>1241 Mobiliario y Equipo de Administración</t>
  </si>
  <si>
    <t>1242 Mobiliario y Equipo Educacional y Recreativo</t>
  </si>
  <si>
    <t>1243 Equipo e Insrumental Médico y de Laboratorio</t>
  </si>
  <si>
    <t>1244 Equipo de Transporte</t>
  </si>
  <si>
    <t>1246 Maquinaria, Otros Equipos y Herramientas</t>
  </si>
  <si>
    <t>1247 Colecciones, Obras de Arte y Objeto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</si>
  <si>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</si>
  <si>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</si>
  <si>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</si>
  <si>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30 de Septiembre de 2018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</si>
  <si>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</si>
  <si>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</si>
  <si>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</si>
  <si>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</si>
  <si>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</si>
  <si>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</si>
  <si>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</si>
  <si>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</si>
  <si>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</si>
  <si>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</si>
  <si>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</si>
  <si>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</si>
  <si>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</si>
  <si>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</si>
  <si>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</si>
  <si>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</si>
  <si>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</si>
  <si>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</si>
  <si>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</si>
  <si>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</si>
  <si>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</si>
  <si>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</si>
  <si>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</si>
  <si>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</si>
  <si>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</si>
  <si>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</si>
  <si>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</si>
  <si>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</si>
  <si>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</si>
  <si>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</si>
  <si>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</si>
  <si>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</si>
  <si>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</si>
  <si>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</si>
  <si>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</si>
  <si>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</si>
  <si>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</si>
  <si>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</si>
  <si>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</si>
  <si>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</si>
  <si>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</si>
  <si>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</si>
  <si>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</si>
  <si>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</si>
  <si>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</si>
  <si>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 CUENTAS DE ORDEN CONTABLES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</si>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</sst>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#,##0;\-#,##0;&quot; &quot;"/>
    <numFmt numFmtId="165" formatCode="#,##0.00;\-#,##0.00;&quot; &quot;"/>
    <numFmt numFmtId="166" formatCode="_-* #,##0_-;\-* #,##0_-;_-* &quot;-&quot;??_-;_-@_-"/>
    <numFmt numFmtId="167" formatCode="#,##0.000000000"/>
    <numFmt numFmtId="168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10"/>
      <color rgb="FF0070C0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1"/>
      <color indexed="8"/>
      <name val="Calibri"/>
      <family val="2"/>
    </font>
    <font>
      <b/>
      <sz val="24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43" fontId="10" fillId="0" borderId="0" applyFont="0" applyFill="0" applyBorder="0" applyAlignment="0" applyProtection="0"/>
    <xf numFmtId="0" fontId="5" fillId="0" borderId="0"/>
  </cellStyleXfs>
  <cellXfs count="190">
    <xf numFmtId="0" fontId="0" fillId="0" borderId="0" xfId="0"/>
    <xf numFmtId="0" fontId="2" fillId="3" borderId="0" xfId="0" applyFont="1" applyFill="1"/>
    <xf numFmtId="0" fontId="4" fillId="0" borderId="0" xfId="0" applyFont="1" applyAlignment="1">
      <alignment horizontal="center"/>
    </xf>
    <xf numFmtId="0" fontId="2" fillId="0" borderId="0" xfId="0" applyFont="1"/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/>
    <xf numFmtId="0" fontId="3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3" borderId="0" xfId="0" applyFont="1" applyFill="1" applyBorder="1"/>
    <xf numFmtId="0" fontId="3" fillId="3" borderId="1" xfId="0" applyFont="1" applyFill="1" applyBorder="1" applyAlignment="1"/>
    <xf numFmtId="0" fontId="3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/>
    <xf numFmtId="0" fontId="5" fillId="3" borderId="1" xfId="0" applyFont="1" applyFill="1" applyBorder="1"/>
    <xf numFmtId="0" fontId="7" fillId="3" borderId="0" xfId="0" applyFont="1" applyFill="1" applyBorder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6" fillId="0" borderId="0" xfId="0" applyFont="1" applyBorder="1" applyAlignment="1">
      <alignment horizontal="left"/>
    </xf>
    <xf numFmtId="0" fontId="8" fillId="3" borderId="0" xfId="0" applyFont="1" applyFill="1" applyBorder="1"/>
    <xf numFmtId="0" fontId="4" fillId="3" borderId="0" xfId="0" applyFont="1" applyFill="1" applyBorder="1"/>
    <xf numFmtId="49" fontId="3" fillId="2" borderId="2" xfId="0" applyNumberFormat="1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left"/>
    </xf>
    <xf numFmtId="165" fontId="2" fillId="3" borderId="3" xfId="0" applyNumberFormat="1" applyFont="1" applyFill="1" applyBorder="1"/>
    <xf numFmtId="49" fontId="3" fillId="3" borderId="4" xfId="0" applyNumberFormat="1" applyFont="1" applyFill="1" applyBorder="1" applyAlignment="1">
      <alignment horizontal="left"/>
    </xf>
    <xf numFmtId="165" fontId="2" fillId="3" borderId="4" xfId="0" applyNumberFormat="1" applyFont="1" applyFill="1" applyBorder="1"/>
    <xf numFmtId="49" fontId="3" fillId="3" borderId="5" xfId="0" applyNumberFormat="1" applyFont="1" applyFill="1" applyBorder="1" applyAlignment="1">
      <alignment horizontal="left"/>
    </xf>
    <xf numFmtId="165" fontId="2" fillId="3" borderId="5" xfId="0" applyNumberFormat="1" applyFont="1" applyFill="1" applyBorder="1"/>
    <xf numFmtId="0" fontId="9" fillId="3" borderId="0" xfId="0" applyFont="1" applyFill="1" applyBorder="1"/>
    <xf numFmtId="3" fontId="3" fillId="2" borderId="2" xfId="0" applyNumberFormat="1" applyFont="1" applyFill="1" applyBorder="1" applyAlignment="1">
      <alignment horizontal="right" vertical="center"/>
    </xf>
    <xf numFmtId="49" fontId="3" fillId="3" borderId="0" xfId="0" applyNumberFormat="1" applyFont="1" applyFill="1" applyBorder="1" applyAlignment="1">
      <alignment horizontal="center" vertical="center"/>
    </xf>
    <xf numFmtId="164" fontId="4" fillId="3" borderId="4" xfId="0" applyNumberFormat="1" applyFont="1" applyFill="1" applyBorder="1"/>
    <xf numFmtId="0" fontId="4" fillId="3" borderId="0" xfId="0" applyFont="1" applyFill="1"/>
    <xf numFmtId="49" fontId="3" fillId="3" borderId="0" xfId="0" applyNumberFormat="1" applyFont="1" applyFill="1" applyBorder="1" applyAlignment="1">
      <alignment horizontal="left"/>
    </xf>
    <xf numFmtId="165" fontId="2" fillId="3" borderId="0" xfId="0" applyNumberFormat="1" applyFont="1" applyFill="1" applyBorder="1"/>
    <xf numFmtId="49" fontId="3" fillId="2" borderId="2" xfId="0" applyNumberFormat="1" applyFont="1" applyFill="1" applyBorder="1" applyAlignment="1">
      <alignment horizontal="center" vertical="center" wrapText="1"/>
    </xf>
    <xf numFmtId="165" fontId="2" fillId="3" borderId="6" xfId="0" applyNumberFormat="1" applyFont="1" applyFill="1" applyBorder="1"/>
    <xf numFmtId="165" fontId="2" fillId="3" borderId="7" xfId="0" applyNumberFormat="1" applyFont="1" applyFill="1" applyBorder="1"/>
    <xf numFmtId="165" fontId="2" fillId="3" borderId="8" xfId="0" applyNumberFormat="1" applyFont="1" applyFill="1" applyBorder="1"/>
    <xf numFmtId="165" fontId="2" fillId="3" borderId="9" xfId="0" applyNumberFormat="1" applyFont="1" applyFill="1" applyBorder="1"/>
    <xf numFmtId="165" fontId="2" fillId="3" borderId="1" xfId="0" applyNumberFormat="1" applyFont="1" applyFill="1" applyBorder="1"/>
    <xf numFmtId="165" fontId="2" fillId="3" borderId="10" xfId="0" applyNumberFormat="1" applyFont="1" applyFill="1" applyBorder="1"/>
    <xf numFmtId="165" fontId="3" fillId="2" borderId="11" xfId="0" applyNumberFormat="1" applyFont="1" applyFill="1" applyBorder="1"/>
    <xf numFmtId="165" fontId="3" fillId="2" borderId="12" xfId="0" applyNumberFormat="1" applyFont="1" applyFill="1" applyBorder="1"/>
    <xf numFmtId="165" fontId="3" fillId="2" borderId="13" xfId="0" applyNumberFormat="1" applyFont="1" applyFill="1" applyBorder="1"/>
    <xf numFmtId="165" fontId="3" fillId="3" borderId="0" xfId="0" applyNumberFormat="1" applyFont="1" applyFill="1" applyBorder="1"/>
    <xf numFmtId="165" fontId="2" fillId="3" borderId="14" xfId="0" applyNumberFormat="1" applyFont="1" applyFill="1" applyBorder="1"/>
    <xf numFmtId="49" fontId="5" fillId="3" borderId="4" xfId="0" applyNumberFormat="1" applyFont="1" applyFill="1" applyBorder="1" applyAlignment="1">
      <alignment horizontal="left"/>
    </xf>
    <xf numFmtId="164" fontId="2" fillId="0" borderId="4" xfId="0" applyNumberFormat="1" applyFont="1" applyFill="1" applyBorder="1"/>
    <xf numFmtId="0" fontId="2" fillId="0" borderId="4" xfId="0" applyFont="1" applyBorder="1"/>
    <xf numFmtId="49" fontId="5" fillId="3" borderId="5" xfId="0" applyNumberFormat="1" applyFont="1" applyFill="1" applyBorder="1" applyAlignment="1">
      <alignment horizontal="left"/>
    </xf>
    <xf numFmtId="164" fontId="3" fillId="2" borderId="2" xfId="0" applyNumberFormat="1" applyFont="1" applyFill="1" applyBorder="1"/>
    <xf numFmtId="0" fontId="2" fillId="2" borderId="2" xfId="0" applyFont="1" applyFill="1" applyBorder="1"/>
    <xf numFmtId="49" fontId="3" fillId="3" borderId="6" xfId="0" applyNumberFormat="1" applyFont="1" applyFill="1" applyBorder="1" applyAlignment="1">
      <alignment horizontal="left"/>
    </xf>
    <xf numFmtId="49" fontId="3" fillId="3" borderId="8" xfId="0" applyNumberFormat="1" applyFont="1" applyFill="1" applyBorder="1" applyAlignment="1">
      <alignment horizontal="left"/>
    </xf>
    <xf numFmtId="49" fontId="5" fillId="0" borderId="8" xfId="2" applyNumberFormat="1" applyFont="1" applyFill="1" applyBorder="1" applyAlignment="1">
      <alignment horizontal="left"/>
    </xf>
    <xf numFmtId="0" fontId="2" fillId="0" borderId="9" xfId="0" applyFont="1" applyBorder="1"/>
    <xf numFmtId="0" fontId="4" fillId="2" borderId="2" xfId="3" applyFont="1" applyFill="1" applyBorder="1" applyAlignment="1">
      <alignment horizontal="left" vertical="center" wrapText="1"/>
    </xf>
    <xf numFmtId="4" fontId="4" fillId="2" borderId="3" xfId="4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/>
    <xf numFmtId="4" fontId="2" fillId="0" borderId="4" xfId="4" applyNumberFormat="1" applyFont="1" applyBorder="1" applyAlignment="1"/>
    <xf numFmtId="0" fontId="2" fillId="3" borderId="8" xfId="0" applyFont="1" applyFill="1" applyBorder="1"/>
    <xf numFmtId="0" fontId="2" fillId="3" borderId="4" xfId="0" applyFont="1" applyFill="1" applyBorder="1"/>
    <xf numFmtId="0" fontId="2" fillId="3" borderId="9" xfId="0" applyFont="1" applyFill="1" applyBorder="1"/>
    <xf numFmtId="0" fontId="2" fillId="3" borderId="5" xfId="0" applyFont="1" applyFill="1" applyBorder="1"/>
    <xf numFmtId="0" fontId="4" fillId="2" borderId="3" xfId="3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wrapText="1"/>
    </xf>
    <xf numFmtId="4" fontId="2" fillId="0" borderId="16" xfId="4" applyNumberFormat="1" applyFont="1" applyFill="1" applyBorder="1" applyAlignment="1">
      <alignment wrapText="1"/>
    </xf>
    <xf numFmtId="4" fontId="2" fillId="0" borderId="3" xfId="4" applyNumberFormat="1" applyFont="1" applyFill="1" applyBorder="1" applyAlignment="1">
      <alignment wrapText="1"/>
    </xf>
    <xf numFmtId="49" fontId="2" fillId="0" borderId="8" xfId="0" applyNumberFormat="1" applyFont="1" applyFill="1" applyBorder="1" applyAlignment="1">
      <alignment wrapText="1"/>
    </xf>
    <xf numFmtId="49" fontId="2" fillId="0" borderId="4" xfId="0" applyNumberFormat="1" applyFont="1" applyFill="1" applyBorder="1" applyAlignment="1">
      <alignment wrapText="1"/>
    </xf>
    <xf numFmtId="4" fontId="2" fillId="0" borderId="0" xfId="4" applyNumberFormat="1" applyFont="1" applyFill="1" applyBorder="1" applyAlignment="1">
      <alignment wrapText="1"/>
    </xf>
    <xf numFmtId="4" fontId="2" fillId="0" borderId="4" xfId="4" applyNumberFormat="1" applyFont="1" applyFill="1" applyBorder="1" applyAlignment="1">
      <alignment wrapText="1"/>
    </xf>
    <xf numFmtId="49" fontId="2" fillId="0" borderId="9" xfId="0" applyNumberFormat="1" applyFont="1" applyFill="1" applyBorder="1" applyAlignment="1">
      <alignment wrapText="1"/>
    </xf>
    <xf numFmtId="49" fontId="2" fillId="0" borderId="5" xfId="0" applyNumberFormat="1" applyFont="1" applyFill="1" applyBorder="1" applyAlignment="1">
      <alignment wrapText="1"/>
    </xf>
    <xf numFmtId="4" fontId="2" fillId="0" borderId="1" xfId="4" applyNumberFormat="1" applyFont="1" applyFill="1" applyBorder="1" applyAlignment="1">
      <alignment wrapText="1"/>
    </xf>
    <xf numFmtId="4" fontId="2" fillId="0" borderId="5" xfId="4" applyNumberFormat="1" applyFont="1" applyFill="1" applyBorder="1" applyAlignment="1">
      <alignment wrapText="1"/>
    </xf>
    <xf numFmtId="49" fontId="3" fillId="2" borderId="3" xfId="0" applyNumberFormat="1" applyFont="1" applyFill="1" applyBorder="1" applyAlignment="1">
      <alignment horizontal="center" vertical="center"/>
    </xf>
    <xf numFmtId="164" fontId="4" fillId="3" borderId="14" xfId="0" applyNumberFormat="1" applyFont="1" applyFill="1" applyBorder="1"/>
    <xf numFmtId="164" fontId="2" fillId="3" borderId="7" xfId="0" applyNumberFormat="1" applyFont="1" applyFill="1" applyBorder="1"/>
    <xf numFmtId="0" fontId="11" fillId="0" borderId="4" xfId="0" applyFont="1" applyBorder="1" applyAlignment="1">
      <alignment horizontal="center" vertical="center"/>
    </xf>
    <xf numFmtId="164" fontId="3" fillId="3" borderId="10" xfId="0" applyNumberFormat="1" applyFont="1" applyFill="1" applyBorder="1"/>
    <xf numFmtId="165" fontId="3" fillId="3" borderId="5" xfId="0" applyNumberFormat="1" applyFont="1" applyFill="1" applyBorder="1"/>
    <xf numFmtId="4" fontId="4" fillId="2" borderId="2" xfId="4" applyNumberFormat="1" applyFont="1" applyFill="1" applyBorder="1" applyAlignment="1">
      <alignment horizontal="center" vertical="center" wrapText="1"/>
    </xf>
    <xf numFmtId="0" fontId="2" fillId="0" borderId="8" xfId="0" applyFont="1" applyBorder="1"/>
    <xf numFmtId="49" fontId="5" fillId="3" borderId="8" xfId="0" applyNumberFormat="1" applyFont="1" applyFill="1" applyBorder="1" applyAlignment="1">
      <alignment horizontal="left"/>
    </xf>
    <xf numFmtId="49" fontId="3" fillId="3" borderId="9" xfId="0" applyNumberFormat="1" applyFont="1" applyFill="1" applyBorder="1" applyAlignment="1">
      <alignment horizontal="left"/>
    </xf>
    <xf numFmtId="164" fontId="2" fillId="3" borderId="0" xfId="0" applyNumberFormat="1" applyFont="1" applyFill="1"/>
    <xf numFmtId="49" fontId="3" fillId="3" borderId="3" xfId="0" applyNumberFormat="1" applyFont="1" applyFill="1" applyBorder="1" applyAlignment="1">
      <alignment horizontal="left" wrapText="1"/>
    </xf>
    <xf numFmtId="49" fontId="5" fillId="0" borderId="4" xfId="5" applyNumberFormat="1" applyFont="1" applyFill="1" applyBorder="1" applyAlignment="1">
      <alignment horizontal="left"/>
    </xf>
    <xf numFmtId="165" fontId="2" fillId="0" borderId="4" xfId="0" applyNumberFormat="1" applyFont="1" applyFill="1" applyBorder="1"/>
    <xf numFmtId="49" fontId="5" fillId="0" borderId="4" xfId="0" applyNumberFormat="1" applyFont="1" applyFill="1" applyBorder="1" applyAlignment="1">
      <alignment horizontal="left"/>
    </xf>
    <xf numFmtId="0" fontId="2" fillId="0" borderId="5" xfId="0" applyFont="1" applyFill="1" applyBorder="1"/>
    <xf numFmtId="0" fontId="4" fillId="2" borderId="3" xfId="3" applyFont="1" applyFill="1" applyBorder="1" applyAlignment="1">
      <alignment horizontal="center" vertical="center" wrapText="1"/>
    </xf>
    <xf numFmtId="164" fontId="2" fillId="3" borderId="14" xfId="0" applyNumberFormat="1" applyFont="1" applyFill="1" applyBorder="1"/>
    <xf numFmtId="49" fontId="5" fillId="0" borderId="8" xfId="0" applyNumberFormat="1" applyFont="1" applyFill="1" applyBorder="1" applyAlignment="1">
      <alignment horizontal="left"/>
    </xf>
    <xf numFmtId="164" fontId="2" fillId="0" borderId="7" xfId="0" applyNumberFormat="1" applyFont="1" applyFill="1" applyBorder="1"/>
    <xf numFmtId="49" fontId="5" fillId="0" borderId="9" xfId="0" applyNumberFormat="1" applyFont="1" applyFill="1" applyBorder="1" applyAlignment="1">
      <alignment horizontal="left"/>
    </xf>
    <xf numFmtId="0" fontId="4" fillId="2" borderId="2" xfId="3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left"/>
    </xf>
    <xf numFmtId="49" fontId="3" fillId="2" borderId="13" xfId="0" applyNumberFormat="1" applyFont="1" applyFill="1" applyBorder="1" applyAlignment="1">
      <alignment horizontal="center" vertical="center"/>
    </xf>
    <xf numFmtId="0" fontId="2" fillId="0" borderId="3" xfId="3" applyFont="1" applyFill="1" applyBorder="1" applyAlignment="1">
      <alignment horizontal="left" vertical="center" wrapText="1"/>
    </xf>
    <xf numFmtId="0" fontId="2" fillId="0" borderId="0" xfId="0" applyFont="1" applyFill="1"/>
    <xf numFmtId="49" fontId="3" fillId="0" borderId="4" xfId="0" applyNumberFormat="1" applyFont="1" applyFill="1" applyBorder="1" applyAlignment="1">
      <alignment horizontal="left"/>
    </xf>
    <xf numFmtId="0" fontId="4" fillId="0" borderId="5" xfId="0" applyFont="1" applyBorder="1"/>
    <xf numFmtId="4" fontId="2" fillId="3" borderId="0" xfId="0" applyNumberFormat="1" applyFont="1" applyFill="1" applyBorder="1"/>
    <xf numFmtId="0" fontId="2" fillId="3" borderId="0" xfId="0" applyFont="1" applyFill="1" applyAlignment="1">
      <alignment horizontal="right"/>
    </xf>
    <xf numFmtId="0" fontId="2" fillId="0" borderId="2" xfId="0" applyFont="1" applyBorder="1"/>
    <xf numFmtId="0" fontId="13" fillId="0" borderId="2" xfId="0" applyFont="1" applyBorder="1" applyAlignment="1">
      <alignment horizontal="center" vertical="center"/>
    </xf>
    <xf numFmtId="0" fontId="13" fillId="3" borderId="0" xfId="0" applyFont="1" applyFill="1" applyAlignment="1">
      <alignment vertical="center"/>
    </xf>
    <xf numFmtId="0" fontId="13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 wrapText="1"/>
    </xf>
    <xf numFmtId="3" fontId="2" fillId="3" borderId="0" xfId="0" applyNumberFormat="1" applyFont="1" applyFill="1" applyAlignment="1">
      <alignment vertical="center" wrapText="1"/>
    </xf>
    <xf numFmtId="4" fontId="2" fillId="3" borderId="0" xfId="0" applyNumberFormat="1" applyFont="1" applyFill="1"/>
    <xf numFmtId="0" fontId="14" fillId="0" borderId="0" xfId="0" applyFont="1"/>
    <xf numFmtId="0" fontId="12" fillId="2" borderId="2" xfId="0" applyFont="1" applyFill="1" applyBorder="1" applyAlignment="1">
      <alignment vertical="center"/>
    </xf>
    <xf numFmtId="43" fontId="2" fillId="3" borderId="0" xfId="1" applyNumberFormat="1" applyFont="1" applyFill="1" applyBorder="1"/>
    <xf numFmtId="43" fontId="2" fillId="3" borderId="0" xfId="0" applyNumberFormat="1" applyFont="1" applyFill="1"/>
    <xf numFmtId="167" fontId="2" fillId="3" borderId="0" xfId="0" applyNumberFormat="1" applyFont="1" applyFill="1" applyBorder="1"/>
    <xf numFmtId="166" fontId="2" fillId="3" borderId="0" xfId="0" applyNumberFormat="1" applyFont="1" applyFill="1"/>
    <xf numFmtId="0" fontId="6" fillId="0" borderId="0" xfId="0" applyFont="1" applyBorder="1" applyAlignment="1">
      <alignment horizontal="center"/>
    </xf>
    <xf numFmtId="165" fontId="3" fillId="3" borderId="10" xfId="0" applyNumberFormat="1" applyFont="1" applyFill="1" applyBorder="1"/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/>
    <xf numFmtId="165" fontId="3" fillId="2" borderId="2" xfId="0" applyNumberFormat="1" applyFont="1" applyFill="1" applyBorder="1" applyAlignment="1">
      <alignment horizontal="right" vertical="center"/>
    </xf>
    <xf numFmtId="4" fontId="4" fillId="3" borderId="4" xfId="0" applyNumberFormat="1" applyFont="1" applyFill="1" applyBorder="1"/>
    <xf numFmtId="4" fontId="2" fillId="3" borderId="4" xfId="0" applyNumberFormat="1" applyFont="1" applyFill="1" applyBorder="1"/>
    <xf numFmtId="4" fontId="2" fillId="3" borderId="5" xfId="0" applyNumberFormat="1" applyFont="1" applyFill="1" applyBorder="1"/>
    <xf numFmtId="4" fontId="3" fillId="2" borderId="2" xfId="0" applyNumberFormat="1" applyFont="1" applyFill="1" applyBorder="1" applyAlignment="1">
      <alignment horizontal="right" vertical="center"/>
    </xf>
    <xf numFmtId="165" fontId="4" fillId="3" borderId="4" xfId="0" applyNumberFormat="1" applyFont="1" applyFill="1" applyBorder="1" applyAlignment="1">
      <alignment horizontal="right"/>
    </xf>
    <xf numFmtId="165" fontId="2" fillId="3" borderId="4" xfId="0" applyNumberFormat="1" applyFont="1" applyFill="1" applyBorder="1" applyAlignment="1">
      <alignment horizontal="right"/>
    </xf>
    <xf numFmtId="165" fontId="4" fillId="3" borderId="4" xfId="0" applyNumberFormat="1" applyFont="1" applyFill="1" applyBorder="1"/>
    <xf numFmtId="165" fontId="4" fillId="0" borderId="4" xfId="0" applyNumberFormat="1" applyFont="1" applyFill="1" applyBorder="1"/>
    <xf numFmtId="165" fontId="3" fillId="2" borderId="2" xfId="0" applyNumberFormat="1" applyFont="1" applyFill="1" applyBorder="1"/>
    <xf numFmtId="4" fontId="2" fillId="0" borderId="3" xfId="0" applyNumberFormat="1" applyFont="1" applyFill="1" applyBorder="1" applyAlignment="1">
      <alignment wrapText="1"/>
    </xf>
    <xf numFmtId="4" fontId="2" fillId="0" borderId="4" xfId="0" applyNumberFormat="1" applyFont="1" applyFill="1" applyBorder="1" applyAlignment="1">
      <alignment wrapText="1"/>
    </xf>
    <xf numFmtId="165" fontId="4" fillId="3" borderId="3" xfId="0" applyNumberFormat="1" applyFont="1" applyFill="1" applyBorder="1"/>
    <xf numFmtId="165" fontId="2" fillId="0" borderId="4" xfId="0" applyNumberFormat="1" applyFont="1" applyBorder="1"/>
    <xf numFmtId="165" fontId="2" fillId="0" borderId="5" xfId="0" applyNumberFormat="1" applyFont="1" applyBorder="1"/>
    <xf numFmtId="165" fontId="4" fillId="3" borderId="3" xfId="0" applyNumberFormat="1" applyFont="1" applyFill="1" applyBorder="1" applyAlignment="1">
      <alignment vertical="top"/>
    </xf>
    <xf numFmtId="165" fontId="3" fillId="0" borderId="3" xfId="0" applyNumberFormat="1" applyFont="1" applyFill="1" applyBorder="1"/>
    <xf numFmtId="165" fontId="4" fillId="3" borderId="7" xfId="0" applyNumberFormat="1" applyFont="1" applyFill="1" applyBorder="1"/>
    <xf numFmtId="4" fontId="12" fillId="2" borderId="2" xfId="0" applyNumberFormat="1" applyFont="1" applyFill="1" applyBorder="1" applyAlignment="1">
      <alignment horizontal="right" vertical="center"/>
    </xf>
    <xf numFmtId="4" fontId="13" fillId="0" borderId="2" xfId="0" applyNumberFormat="1" applyFont="1" applyBorder="1" applyAlignment="1">
      <alignment horizontal="center" vertical="center"/>
    </xf>
    <xf numFmtId="4" fontId="13" fillId="0" borderId="2" xfId="0" applyNumberFormat="1" applyFont="1" applyBorder="1" applyAlignment="1">
      <alignment horizontal="right" vertical="center"/>
    </xf>
    <xf numFmtId="43" fontId="13" fillId="0" borderId="2" xfId="1" applyNumberFormat="1" applyFont="1" applyBorder="1" applyAlignment="1">
      <alignment horizontal="center" vertical="center"/>
    </xf>
    <xf numFmtId="43" fontId="12" fillId="2" borderId="2" xfId="1" applyNumberFormat="1" applyFont="1" applyFill="1" applyBorder="1" applyAlignment="1">
      <alignment horizontal="center" vertical="center"/>
    </xf>
    <xf numFmtId="4" fontId="12" fillId="0" borderId="2" xfId="1" applyNumberFormat="1" applyFont="1" applyBorder="1" applyAlignment="1">
      <alignment horizontal="right" vertical="center"/>
    </xf>
    <xf numFmtId="43" fontId="12" fillId="0" borderId="2" xfId="1" applyNumberFormat="1" applyFont="1" applyBorder="1" applyAlignment="1">
      <alignment horizontal="center" vertical="center"/>
    </xf>
    <xf numFmtId="2" fontId="2" fillId="0" borderId="4" xfId="0" applyNumberFormat="1" applyFont="1" applyFill="1" applyBorder="1"/>
    <xf numFmtId="2" fontId="13" fillId="0" borderId="2" xfId="0" applyNumberFormat="1" applyFont="1" applyBorder="1" applyAlignment="1">
      <alignment horizontal="center" vertical="center"/>
    </xf>
    <xf numFmtId="0" fontId="4" fillId="0" borderId="4" xfId="0" applyNumberFormat="1" applyFont="1" applyBorder="1"/>
    <xf numFmtId="168" fontId="2" fillId="0" borderId="4" xfId="0" applyNumberFormat="1" applyFont="1" applyFill="1" applyBorder="1"/>
    <xf numFmtId="0" fontId="2" fillId="0" borderId="0" xfId="0" applyFont="1" applyAlignment="1">
      <alignment horizontal="center"/>
    </xf>
    <xf numFmtId="0" fontId="13" fillId="0" borderId="2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2" fillId="3" borderId="0" xfId="0" applyFont="1" applyFill="1" applyBorder="1"/>
    <xf numFmtId="0" fontId="6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2" fillId="0" borderId="2" xfId="0" applyFont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0" fontId="12" fillId="2" borderId="6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vertical="center"/>
    </xf>
    <xf numFmtId="0" fontId="12" fillId="2" borderId="13" xfId="0" applyFont="1" applyFill="1" applyBorder="1" applyAlignment="1">
      <alignment vertical="center"/>
    </xf>
    <xf numFmtId="0" fontId="12" fillId="0" borderId="2" xfId="0" applyFont="1" applyBorder="1" applyAlignment="1">
      <alignment vertical="center" wrapText="1"/>
    </xf>
    <xf numFmtId="0" fontId="13" fillId="0" borderId="11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1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</cellXfs>
  <cellStyles count="6">
    <cellStyle name="Millares" xfId="1" builtinId="3"/>
    <cellStyle name="Millares 2" xfId="4"/>
    <cellStyle name="Normal" xfId="0" builtinId="0"/>
    <cellStyle name="Normal 2 2" xfId="3"/>
    <cellStyle name="Normal 4" xfId="2"/>
    <cellStyle name="Normal 9 8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1521282</xdr:colOff>
      <xdr:row>25</xdr:row>
      <xdr:rowOff>41053</xdr:rowOff>
    </xdr:from>
    <xdr:ext cx="184730" cy="937629"/>
    <xdr:sp macro="" textlink="">
      <xdr:nvSpPr>
        <xdr:cNvPr id="2" name="1 Rectángulo"/>
        <xdr:cNvSpPr/>
      </xdr:nvSpPr>
      <xdr:spPr>
        <a:xfrm>
          <a:off x="7302957" y="4251103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2</xdr:col>
      <xdr:colOff>786989</xdr:colOff>
      <xdr:row>64</xdr:row>
      <xdr:rowOff>119494</xdr:rowOff>
    </xdr:from>
    <xdr:ext cx="1877437" cy="446212"/>
    <xdr:sp macro="" textlink="">
      <xdr:nvSpPr>
        <xdr:cNvPr id="3" name="2 Rectángulo"/>
        <xdr:cNvSpPr/>
      </xdr:nvSpPr>
      <xdr:spPr>
        <a:xfrm>
          <a:off x="6568664" y="11530444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  <xdr:oneCellAnchor>
    <xdr:from>
      <xdr:col>3</xdr:col>
      <xdr:colOff>1257635</xdr:colOff>
      <xdr:row>74</xdr:row>
      <xdr:rowOff>130700</xdr:rowOff>
    </xdr:from>
    <xdr:ext cx="1877437" cy="446212"/>
    <xdr:sp macro="" textlink="">
      <xdr:nvSpPr>
        <xdr:cNvPr id="4" name="3 Rectángulo"/>
        <xdr:cNvSpPr/>
      </xdr:nvSpPr>
      <xdr:spPr>
        <a:xfrm>
          <a:off x="8734760" y="13465700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  <xdr:oneCellAnchor>
    <xdr:from>
      <xdr:col>2</xdr:col>
      <xdr:colOff>1789214</xdr:colOff>
      <xdr:row>82</xdr:row>
      <xdr:rowOff>298088</xdr:rowOff>
    </xdr:from>
    <xdr:ext cx="1877437" cy="446212"/>
    <xdr:sp macro="" textlink="">
      <xdr:nvSpPr>
        <xdr:cNvPr id="5" name="4 Rectángulo"/>
        <xdr:cNvSpPr/>
      </xdr:nvSpPr>
      <xdr:spPr>
        <a:xfrm>
          <a:off x="7575652" y="15109463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  <xdr:oneCellAnchor>
    <xdr:from>
      <xdr:col>1</xdr:col>
      <xdr:colOff>5021190</xdr:colOff>
      <xdr:row>169</xdr:row>
      <xdr:rowOff>33914</xdr:rowOff>
    </xdr:from>
    <xdr:ext cx="1877437" cy="446212"/>
    <xdr:sp macro="" textlink="">
      <xdr:nvSpPr>
        <xdr:cNvPr id="6" name="5 Rectángulo"/>
        <xdr:cNvSpPr/>
      </xdr:nvSpPr>
      <xdr:spPr>
        <a:xfrm>
          <a:off x="5783190" y="30097195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  <xdr:oneCellAnchor>
    <xdr:from>
      <xdr:col>2</xdr:col>
      <xdr:colOff>1661608</xdr:colOff>
      <xdr:row>209</xdr:row>
      <xdr:rowOff>6734</xdr:rowOff>
    </xdr:from>
    <xdr:ext cx="1877437" cy="446212"/>
    <xdr:sp macro="" textlink="">
      <xdr:nvSpPr>
        <xdr:cNvPr id="7" name="7 Rectángulo"/>
        <xdr:cNvSpPr/>
      </xdr:nvSpPr>
      <xdr:spPr>
        <a:xfrm>
          <a:off x="7448046" y="37130422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  <xdr:oneCellAnchor>
    <xdr:from>
      <xdr:col>2</xdr:col>
      <xdr:colOff>1637796</xdr:colOff>
      <xdr:row>216</xdr:row>
      <xdr:rowOff>15558</xdr:rowOff>
    </xdr:from>
    <xdr:ext cx="1877437" cy="446212"/>
    <xdr:sp macro="" textlink="">
      <xdr:nvSpPr>
        <xdr:cNvPr id="8" name="8 Rectángulo"/>
        <xdr:cNvSpPr/>
      </xdr:nvSpPr>
      <xdr:spPr>
        <a:xfrm>
          <a:off x="7424234" y="38544183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  <xdr:oneCellAnchor>
    <xdr:from>
      <xdr:col>2</xdr:col>
      <xdr:colOff>1652442</xdr:colOff>
      <xdr:row>223</xdr:row>
      <xdr:rowOff>24600</xdr:rowOff>
    </xdr:from>
    <xdr:ext cx="1877437" cy="446212"/>
    <xdr:sp macro="" textlink="">
      <xdr:nvSpPr>
        <xdr:cNvPr id="9" name="9 Rectángulo"/>
        <xdr:cNvSpPr/>
      </xdr:nvSpPr>
      <xdr:spPr>
        <a:xfrm>
          <a:off x="7438880" y="39886725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  <xdr:oneCellAnchor>
    <xdr:from>
      <xdr:col>2</xdr:col>
      <xdr:colOff>1761900</xdr:colOff>
      <xdr:row>535</xdr:row>
      <xdr:rowOff>265171</xdr:rowOff>
    </xdr:from>
    <xdr:ext cx="1877437" cy="446212"/>
    <xdr:sp macro="" textlink="">
      <xdr:nvSpPr>
        <xdr:cNvPr id="10" name="10 Rectángulo"/>
        <xdr:cNvSpPr/>
      </xdr:nvSpPr>
      <xdr:spPr>
        <a:xfrm>
          <a:off x="7476900" y="92286196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</a:t>
          </a:r>
          <a:r>
            <a:rPr lang="es-ES" sz="24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 APLICA</a:t>
          </a:r>
          <a:endParaRPr lang="es-ES" sz="2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</xdr:col>
      <xdr:colOff>1650206</xdr:colOff>
      <xdr:row>230</xdr:row>
      <xdr:rowOff>80963</xdr:rowOff>
    </xdr:from>
    <xdr:ext cx="1877437" cy="446212"/>
    <xdr:sp macro="" textlink="">
      <xdr:nvSpPr>
        <xdr:cNvPr id="11" name="9 Rectángulo"/>
        <xdr:cNvSpPr/>
      </xdr:nvSpPr>
      <xdr:spPr>
        <a:xfrm>
          <a:off x="7436644" y="41300401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562"/>
  <sheetViews>
    <sheetView showGridLines="0" tabSelected="1" zoomScale="80" zoomScaleNormal="80" workbookViewId="0">
      <selection activeCell="A4" sqref="A4:L4"/>
    </sheetView>
  </sheetViews>
  <sheetFormatPr baseColWidth="10" defaultRowHeight="12.75" x14ac:dyDescent="0.2"/>
  <cols>
    <col min="1" max="1" width="11.42578125" style="1"/>
    <col min="2" max="2" width="75.28515625" style="1" customWidth="1"/>
    <col min="3" max="3" width="27" style="1" customWidth="1"/>
    <col min="4" max="4" width="27.140625" style="1" customWidth="1"/>
    <col min="5" max="6" width="26.7109375" style="1" customWidth="1"/>
    <col min="7" max="7" width="14.85546875" style="1" bestFit="1" customWidth="1"/>
    <col min="8" max="16384" width="11.42578125" style="1"/>
  </cols>
  <sheetData>
    <row r="2" spans="1:12" ht="4.5" customHeight="1" x14ac:dyDescent="0.2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</row>
    <row r="3" spans="1:12" ht="15" customHeight="1" x14ac:dyDescent="0.2">
      <c r="A3" s="187" t="s">
        <v>0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</row>
    <row r="4" spans="1:12" ht="24" customHeight="1" x14ac:dyDescent="0.2">
      <c r="A4" s="187" t="s">
        <v>1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</row>
    <row r="5" spans="1:12" x14ac:dyDescent="0.2">
      <c r="B5" s="2"/>
      <c r="C5" s="3"/>
      <c r="D5" s="4"/>
      <c r="E5" s="4"/>
      <c r="F5" s="4"/>
    </row>
    <row r="7" spans="1:12" x14ac:dyDescent="0.2">
      <c r="B7" s="5"/>
      <c r="C7" s="6"/>
      <c r="D7" s="7"/>
      <c r="E7" s="8"/>
      <c r="F7" s="9"/>
      <c r="G7" s="5" t="s">
        <v>2</v>
      </c>
      <c r="H7" s="10" t="s">
        <v>3</v>
      </c>
      <c r="I7" s="11"/>
      <c r="J7" s="12"/>
      <c r="K7" s="13"/>
      <c r="L7" s="12"/>
    </row>
    <row r="9" spans="1:12" x14ac:dyDescent="0.2">
      <c r="A9" s="163" t="s">
        <v>4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</row>
    <row r="10" spans="1:12" x14ac:dyDescent="0.2">
      <c r="B10" s="14"/>
      <c r="C10" s="6"/>
      <c r="D10" s="7"/>
      <c r="E10" s="8"/>
      <c r="F10" s="9"/>
    </row>
    <row r="11" spans="1:12" x14ac:dyDescent="0.2">
      <c r="B11" s="15" t="s">
        <v>5</v>
      </c>
      <c r="C11" s="16"/>
      <c r="D11" s="4"/>
      <c r="E11" s="4"/>
      <c r="F11" s="4"/>
    </row>
    <row r="12" spans="1:12" x14ac:dyDescent="0.2">
      <c r="B12" s="17"/>
      <c r="C12" s="3"/>
      <c r="D12" s="4"/>
      <c r="E12" s="4"/>
      <c r="F12" s="4"/>
    </row>
    <row r="13" spans="1:12" x14ac:dyDescent="0.2">
      <c r="B13" s="18" t="s">
        <v>6</v>
      </c>
      <c r="C13" s="3"/>
      <c r="D13" s="4"/>
      <c r="E13" s="4"/>
      <c r="F13" s="4"/>
    </row>
    <row r="14" spans="1:12" x14ac:dyDescent="0.2">
      <c r="C14" s="3"/>
    </row>
    <row r="15" spans="1:12" x14ac:dyDescent="0.2">
      <c r="B15" s="19" t="s">
        <v>7</v>
      </c>
      <c r="C15" s="8"/>
      <c r="D15" s="8"/>
      <c r="E15" s="8"/>
    </row>
    <row r="16" spans="1:12" x14ac:dyDescent="0.2">
      <c r="B16" s="20"/>
      <c r="C16" s="8"/>
      <c r="D16" s="8"/>
      <c r="E16" s="8"/>
    </row>
    <row r="17" spans="2:5" ht="20.25" customHeight="1" x14ac:dyDescent="0.2">
      <c r="B17" s="21" t="s">
        <v>8</v>
      </c>
      <c r="C17" s="22" t="s">
        <v>9</v>
      </c>
      <c r="D17" s="22" t="s">
        <v>10</v>
      </c>
      <c r="E17" s="22" t="s">
        <v>11</v>
      </c>
    </row>
    <row r="18" spans="2:5" x14ac:dyDescent="0.2">
      <c r="B18" s="23" t="s">
        <v>12</v>
      </c>
      <c r="C18" s="24">
        <f>C19</f>
        <v>1222773.48</v>
      </c>
      <c r="D18" s="24">
        <v>0</v>
      </c>
      <c r="E18" s="24">
        <v>0</v>
      </c>
    </row>
    <row r="19" spans="2:5" x14ac:dyDescent="0.2">
      <c r="B19" s="25" t="s">
        <v>13</v>
      </c>
      <c r="C19" s="26">
        <v>1222773.48</v>
      </c>
      <c r="D19" s="26"/>
      <c r="E19" s="26"/>
    </row>
    <row r="20" spans="2:5" x14ac:dyDescent="0.2">
      <c r="B20" s="25"/>
      <c r="C20" s="26"/>
      <c r="D20" s="26">
        <v>0</v>
      </c>
      <c r="E20" s="26">
        <v>0</v>
      </c>
    </row>
    <row r="21" spans="2:5" x14ac:dyDescent="0.2">
      <c r="B21" s="25" t="s">
        <v>14</v>
      </c>
      <c r="C21" s="130">
        <v>0</v>
      </c>
      <c r="D21" s="26">
        <v>0</v>
      </c>
      <c r="E21" s="26">
        <v>0</v>
      </c>
    </row>
    <row r="22" spans="2:5" x14ac:dyDescent="0.2">
      <c r="B22" s="25" t="s">
        <v>15</v>
      </c>
      <c r="C22" s="26" t="s">
        <v>15</v>
      </c>
      <c r="D22" s="26"/>
      <c r="E22" s="26"/>
    </row>
    <row r="23" spans="2:5" x14ac:dyDescent="0.2">
      <c r="B23" s="25"/>
      <c r="C23" s="26"/>
      <c r="D23" s="26">
        <v>0</v>
      </c>
      <c r="E23" s="26">
        <v>0</v>
      </c>
    </row>
    <row r="24" spans="2:5" x14ac:dyDescent="0.2">
      <c r="B24" s="27" t="s">
        <v>16</v>
      </c>
      <c r="C24" s="130">
        <v>0</v>
      </c>
      <c r="D24" s="28">
        <v>0</v>
      </c>
      <c r="E24" s="28">
        <v>0</v>
      </c>
    </row>
    <row r="25" spans="2:5" x14ac:dyDescent="0.2">
      <c r="B25" s="20"/>
      <c r="C25" s="129">
        <f>C18</f>
        <v>1222773.48</v>
      </c>
      <c r="D25" s="22"/>
      <c r="E25" s="22">
        <f t="shared" ref="E25" si="0">SUM(E18:E24)</f>
        <v>0</v>
      </c>
    </row>
    <row r="26" spans="2:5" x14ac:dyDescent="0.2">
      <c r="B26" s="20"/>
      <c r="C26" s="8"/>
      <c r="D26" s="8"/>
      <c r="E26" s="8"/>
    </row>
    <row r="27" spans="2:5" x14ac:dyDescent="0.2">
      <c r="B27" s="20"/>
      <c r="C27" s="8"/>
      <c r="D27" s="8"/>
      <c r="E27" s="8"/>
    </row>
    <row r="28" spans="2:5" x14ac:dyDescent="0.2">
      <c r="B28" s="20"/>
      <c r="C28" s="8"/>
      <c r="D28" s="8"/>
      <c r="E28" s="8"/>
    </row>
    <row r="29" spans="2:5" x14ac:dyDescent="0.2">
      <c r="B29" s="19" t="s">
        <v>17</v>
      </c>
      <c r="C29" s="29"/>
      <c r="D29" s="8"/>
      <c r="E29" s="8"/>
    </row>
    <row r="31" spans="2:5" ht="18.75" customHeight="1" x14ac:dyDescent="0.2">
      <c r="B31" s="21" t="s">
        <v>18</v>
      </c>
      <c r="C31" s="22" t="s">
        <v>9</v>
      </c>
      <c r="D31" s="22" t="s">
        <v>19</v>
      </c>
      <c r="E31" s="22" t="s">
        <v>20</v>
      </c>
    </row>
    <row r="32" spans="2:5" x14ac:dyDescent="0.2">
      <c r="B32" s="25" t="s">
        <v>21</v>
      </c>
      <c r="C32" s="130">
        <f>C33</f>
        <v>112200</v>
      </c>
      <c r="D32" s="26"/>
      <c r="E32" s="26"/>
    </row>
    <row r="33" spans="2:6" x14ac:dyDescent="0.2">
      <c r="B33" s="25" t="s">
        <v>22</v>
      </c>
      <c r="C33" s="131">
        <v>112200</v>
      </c>
      <c r="D33" s="26"/>
      <c r="E33" s="26"/>
    </row>
    <row r="34" spans="2:6" x14ac:dyDescent="0.2">
      <c r="B34" s="25"/>
      <c r="C34" s="131"/>
      <c r="D34" s="26"/>
      <c r="E34" s="26"/>
    </row>
    <row r="35" spans="2:6" ht="14.25" customHeight="1" x14ac:dyDescent="0.2">
      <c r="B35" s="25" t="s">
        <v>23</v>
      </c>
      <c r="C35" s="130">
        <v>0</v>
      </c>
      <c r="D35" s="26"/>
      <c r="E35" s="26"/>
    </row>
    <row r="36" spans="2:6" ht="14.25" customHeight="1" x14ac:dyDescent="0.2">
      <c r="B36" s="27"/>
      <c r="C36" s="132"/>
      <c r="D36" s="28"/>
      <c r="E36" s="28"/>
    </row>
    <row r="37" spans="2:6" ht="14.25" customHeight="1" x14ac:dyDescent="0.2">
      <c r="C37" s="133">
        <f>C32</f>
        <v>112200</v>
      </c>
      <c r="D37" s="22">
        <f>SUM(D32:D36)</f>
        <v>0</v>
      </c>
      <c r="E37" s="22">
        <f>SUM(E32:E36)</f>
        <v>0</v>
      </c>
    </row>
    <row r="38" spans="2:6" ht="14.25" customHeight="1" x14ac:dyDescent="0.2">
      <c r="C38" s="31"/>
      <c r="D38" s="31"/>
      <c r="E38" s="31"/>
    </row>
    <row r="39" spans="2:6" ht="14.25" customHeight="1" x14ac:dyDescent="0.2"/>
    <row r="40" spans="2:6" ht="23.25" customHeight="1" x14ac:dyDescent="0.2">
      <c r="B40" s="21" t="s">
        <v>24</v>
      </c>
      <c r="C40" s="22" t="s">
        <v>9</v>
      </c>
      <c r="D40" s="22" t="s">
        <v>25</v>
      </c>
      <c r="E40" s="22" t="s">
        <v>26</v>
      </c>
      <c r="F40" s="22" t="s">
        <v>27</v>
      </c>
    </row>
    <row r="41" spans="2:6" ht="14.25" customHeight="1" x14ac:dyDescent="0.2">
      <c r="B41" s="25" t="s">
        <v>28</v>
      </c>
      <c r="C41" s="134">
        <f>SUM(C42:C44)</f>
        <v>215967.15</v>
      </c>
      <c r="D41" s="26"/>
      <c r="E41" s="26"/>
      <c r="F41" s="26"/>
    </row>
    <row r="42" spans="2:6" ht="14.25" customHeight="1" x14ac:dyDescent="0.2">
      <c r="B42" s="25" t="s">
        <v>29</v>
      </c>
      <c r="C42" s="135">
        <v>168221</v>
      </c>
      <c r="D42" s="26"/>
      <c r="E42" s="26"/>
      <c r="F42" s="26"/>
    </row>
    <row r="43" spans="2:6" ht="14.25" customHeight="1" x14ac:dyDescent="0.2">
      <c r="B43" s="25" t="s">
        <v>30</v>
      </c>
      <c r="C43" s="135">
        <v>163.56</v>
      </c>
      <c r="D43" s="26"/>
      <c r="E43" s="26"/>
      <c r="F43" s="26"/>
    </row>
    <row r="44" spans="2:6" ht="14.25" customHeight="1" x14ac:dyDescent="0.2">
      <c r="B44" s="25" t="s">
        <v>31</v>
      </c>
      <c r="C44" s="135">
        <v>47582.59</v>
      </c>
      <c r="D44" s="26"/>
      <c r="E44" s="26"/>
      <c r="F44" s="26"/>
    </row>
    <row r="45" spans="2:6" ht="14.25" customHeight="1" x14ac:dyDescent="0.2">
      <c r="B45" s="25"/>
      <c r="C45" s="26"/>
      <c r="D45" s="26"/>
      <c r="E45" s="26"/>
      <c r="F45" s="26"/>
    </row>
    <row r="46" spans="2:6" ht="14.25" customHeight="1" x14ac:dyDescent="0.2">
      <c r="B46" s="25" t="s">
        <v>32</v>
      </c>
      <c r="C46" s="136">
        <f>C47</f>
        <v>15000</v>
      </c>
      <c r="D46" s="26"/>
      <c r="E46" s="26"/>
      <c r="F46" s="26"/>
    </row>
    <row r="47" spans="2:6" ht="14.25" customHeight="1" x14ac:dyDescent="0.2">
      <c r="B47" s="25" t="s">
        <v>33</v>
      </c>
      <c r="C47" s="26">
        <v>15000</v>
      </c>
      <c r="D47" s="26"/>
      <c r="E47" s="26"/>
      <c r="F47" s="26"/>
    </row>
    <row r="48" spans="2:6" ht="14.25" customHeight="1" x14ac:dyDescent="0.2">
      <c r="B48" s="25"/>
      <c r="C48" s="26"/>
      <c r="D48" s="26"/>
      <c r="E48" s="26"/>
      <c r="F48" s="26"/>
    </row>
    <row r="49" spans="2:6" ht="14.25" customHeight="1" x14ac:dyDescent="0.2">
      <c r="B49" s="25" t="s">
        <v>34</v>
      </c>
      <c r="C49" s="136">
        <f>C50</f>
        <v>318188.94</v>
      </c>
      <c r="D49" s="26"/>
      <c r="E49" s="26"/>
      <c r="F49" s="26"/>
    </row>
    <row r="50" spans="2:6" ht="14.25" customHeight="1" x14ac:dyDescent="0.2">
      <c r="B50" s="25" t="s">
        <v>35</v>
      </c>
      <c r="C50" s="26">
        <v>318188.94</v>
      </c>
      <c r="D50" s="26"/>
      <c r="E50" s="26"/>
      <c r="F50" s="26"/>
    </row>
    <row r="51" spans="2:6" ht="14.25" customHeight="1" x14ac:dyDescent="0.2">
      <c r="B51" s="25"/>
      <c r="C51" s="26"/>
      <c r="D51" s="26"/>
      <c r="E51" s="26"/>
      <c r="F51" s="26"/>
    </row>
    <row r="52" spans="2:6" ht="14.25" customHeight="1" x14ac:dyDescent="0.2">
      <c r="B52" s="25" t="s">
        <v>36</v>
      </c>
      <c r="C52" s="136">
        <f>C53</f>
        <v>35999.21</v>
      </c>
      <c r="D52" s="26"/>
      <c r="E52" s="26"/>
      <c r="F52" s="26"/>
    </row>
    <row r="53" spans="2:6" ht="14.25" customHeight="1" x14ac:dyDescent="0.2">
      <c r="B53" s="25" t="s">
        <v>37</v>
      </c>
      <c r="C53" s="26">
        <v>35999.21</v>
      </c>
      <c r="D53" s="26"/>
      <c r="E53" s="26"/>
      <c r="F53" s="26"/>
    </row>
    <row r="54" spans="2:6" ht="14.25" customHeight="1" x14ac:dyDescent="0.2">
      <c r="B54" s="25"/>
      <c r="C54" s="26"/>
      <c r="D54" s="26"/>
      <c r="E54" s="26"/>
      <c r="F54" s="26"/>
    </row>
    <row r="55" spans="2:6" ht="14.25" customHeight="1" x14ac:dyDescent="0.2">
      <c r="B55" s="25" t="s">
        <v>38</v>
      </c>
      <c r="C55" s="136">
        <f>SUM(C56:C56)</f>
        <v>112981.59</v>
      </c>
      <c r="D55" s="26"/>
      <c r="E55" s="26"/>
      <c r="F55" s="26"/>
    </row>
    <row r="56" spans="2:6" ht="14.25" customHeight="1" x14ac:dyDescent="0.2">
      <c r="B56" s="25" t="s">
        <v>39</v>
      </c>
      <c r="C56" s="26">
        <v>112981.59</v>
      </c>
      <c r="D56" s="26" t="s">
        <v>15</v>
      </c>
      <c r="E56" s="26"/>
      <c r="F56" s="26"/>
    </row>
    <row r="57" spans="2:6" ht="14.25" customHeight="1" x14ac:dyDescent="0.2">
      <c r="B57" s="27"/>
      <c r="C57" s="28"/>
      <c r="D57" s="28"/>
      <c r="E57" s="28"/>
      <c r="F57" s="28"/>
    </row>
    <row r="58" spans="2:6" ht="14.25" customHeight="1" x14ac:dyDescent="0.2">
      <c r="C58" s="129">
        <f>C41+C46+C55+C52+C49</f>
        <v>698136.89</v>
      </c>
      <c r="D58" s="22">
        <f>SUM(D40:D57)</f>
        <v>0</v>
      </c>
      <c r="E58" s="22">
        <f>SUM(E40:E57)</f>
        <v>0</v>
      </c>
      <c r="F58" s="22">
        <f>SUM(F40:F57)</f>
        <v>0</v>
      </c>
    </row>
    <row r="59" spans="2:6" ht="14.25" customHeight="1" x14ac:dyDescent="0.2"/>
    <row r="60" spans="2:6" ht="14.25" customHeight="1" x14ac:dyDescent="0.2"/>
    <row r="61" spans="2:6" ht="14.25" customHeight="1" x14ac:dyDescent="0.2"/>
    <row r="62" spans="2:6" ht="14.25" customHeight="1" x14ac:dyDescent="0.2">
      <c r="B62" s="19" t="s">
        <v>40</v>
      </c>
    </row>
    <row r="63" spans="2:6" ht="14.25" customHeight="1" x14ac:dyDescent="0.2">
      <c r="B63" s="33"/>
    </row>
    <row r="64" spans="2:6" ht="24" customHeight="1" x14ac:dyDescent="0.2">
      <c r="B64" s="21" t="s">
        <v>41</v>
      </c>
      <c r="C64" s="22" t="s">
        <v>9</v>
      </c>
      <c r="D64" s="22" t="s">
        <v>42</v>
      </c>
    </row>
    <row r="65" spans="2:7" ht="14.25" customHeight="1" x14ac:dyDescent="0.2">
      <c r="B65" s="23" t="s">
        <v>43</v>
      </c>
      <c r="C65" s="24"/>
      <c r="D65" s="24">
        <v>0</v>
      </c>
    </row>
    <row r="66" spans="2:7" ht="14.25" customHeight="1" x14ac:dyDescent="0.2">
      <c r="B66" s="25"/>
      <c r="C66" s="26"/>
      <c r="D66" s="26">
        <v>0</v>
      </c>
    </row>
    <row r="67" spans="2:7" ht="14.25" customHeight="1" x14ac:dyDescent="0.2">
      <c r="B67" s="25" t="s">
        <v>44</v>
      </c>
      <c r="C67" s="26"/>
      <c r="D67" s="26"/>
    </row>
    <row r="68" spans="2:7" ht="14.25" customHeight="1" x14ac:dyDescent="0.2">
      <c r="B68" s="27"/>
      <c r="C68" s="28"/>
      <c r="D68" s="28">
        <v>0</v>
      </c>
    </row>
    <row r="69" spans="2:7" ht="14.25" customHeight="1" x14ac:dyDescent="0.2">
      <c r="B69" s="34"/>
      <c r="C69" s="22">
        <f>SUM(C64:C68)</f>
        <v>0</v>
      </c>
      <c r="D69" s="22"/>
    </row>
    <row r="70" spans="2:7" ht="14.25" customHeight="1" x14ac:dyDescent="0.2">
      <c r="B70" s="34"/>
      <c r="C70" s="35"/>
      <c r="D70" s="35"/>
    </row>
    <row r="71" spans="2:7" ht="9.75" customHeight="1" x14ac:dyDescent="0.2">
      <c r="B71" s="34"/>
      <c r="C71" s="35"/>
      <c r="D71" s="35"/>
    </row>
    <row r="72" spans="2:7" ht="14.25" customHeight="1" x14ac:dyDescent="0.2">
      <c r="B72" s="19" t="s">
        <v>45</v>
      </c>
    </row>
    <row r="73" spans="2:7" ht="14.25" customHeight="1" x14ac:dyDescent="0.2">
      <c r="B73" s="33"/>
    </row>
    <row r="74" spans="2:7" ht="27.75" customHeight="1" x14ac:dyDescent="0.2">
      <c r="B74" s="21" t="s">
        <v>46</v>
      </c>
      <c r="C74" s="22" t="s">
        <v>9</v>
      </c>
      <c r="D74" s="22" t="s">
        <v>10</v>
      </c>
      <c r="E74" s="22" t="s">
        <v>47</v>
      </c>
      <c r="F74" s="36" t="s">
        <v>48</v>
      </c>
      <c r="G74" s="22" t="s">
        <v>49</v>
      </c>
    </row>
    <row r="75" spans="2:7" ht="14.25" customHeight="1" x14ac:dyDescent="0.2">
      <c r="B75" s="23" t="s">
        <v>50</v>
      </c>
      <c r="C75" s="37"/>
      <c r="D75" s="35">
        <v>0</v>
      </c>
      <c r="E75" s="35">
        <v>0</v>
      </c>
      <c r="F75" s="35">
        <v>0</v>
      </c>
      <c r="G75" s="38">
        <v>0</v>
      </c>
    </row>
    <row r="76" spans="2:7" ht="14.25" customHeight="1" x14ac:dyDescent="0.2">
      <c r="B76" s="25"/>
      <c r="C76" s="39"/>
      <c r="D76" s="35">
        <v>0</v>
      </c>
      <c r="E76" s="35">
        <v>0</v>
      </c>
      <c r="F76" s="35">
        <v>0</v>
      </c>
      <c r="G76" s="38">
        <v>0</v>
      </c>
    </row>
    <row r="77" spans="2:7" ht="14.25" customHeight="1" x14ac:dyDescent="0.2">
      <c r="B77" s="25"/>
      <c r="C77" s="39"/>
      <c r="D77" s="35">
        <v>0</v>
      </c>
      <c r="E77" s="35">
        <v>0</v>
      </c>
      <c r="F77" s="35">
        <v>0</v>
      </c>
      <c r="G77" s="38">
        <v>0</v>
      </c>
    </row>
    <row r="78" spans="2:7" ht="14.25" customHeight="1" x14ac:dyDescent="0.2">
      <c r="B78" s="27"/>
      <c r="C78" s="40"/>
      <c r="D78" s="35">
        <v>0</v>
      </c>
      <c r="E78" s="41">
        <v>0</v>
      </c>
      <c r="F78" s="41">
        <v>0</v>
      </c>
      <c r="G78" s="42">
        <v>0</v>
      </c>
    </row>
    <row r="79" spans="2:7" ht="15" customHeight="1" x14ac:dyDescent="0.2">
      <c r="B79" s="34"/>
      <c r="C79" s="22">
        <f>SUM(C74:C78)</f>
        <v>0</v>
      </c>
      <c r="D79" s="43">
        <v>0</v>
      </c>
      <c r="E79" s="44">
        <v>0</v>
      </c>
      <c r="F79" s="44">
        <v>0</v>
      </c>
      <c r="G79" s="45">
        <v>0</v>
      </c>
    </row>
    <row r="80" spans="2:7" x14ac:dyDescent="0.2">
      <c r="B80" s="34"/>
      <c r="C80" s="46"/>
      <c r="D80" s="46"/>
      <c r="E80" s="46"/>
      <c r="F80" s="46"/>
      <c r="G80" s="46"/>
    </row>
    <row r="81" spans="2:7" x14ac:dyDescent="0.2">
      <c r="B81" s="34"/>
      <c r="C81" s="46"/>
      <c r="D81" s="46"/>
      <c r="E81" s="46"/>
      <c r="F81" s="46"/>
      <c r="G81" s="46"/>
    </row>
    <row r="82" spans="2:7" x14ac:dyDescent="0.2">
      <c r="B82" s="34"/>
      <c r="C82" s="46"/>
      <c r="D82" s="46"/>
      <c r="E82" s="46"/>
      <c r="F82" s="46"/>
      <c r="G82" s="46"/>
    </row>
    <row r="83" spans="2:7" ht="26.25" customHeight="1" x14ac:dyDescent="0.2">
      <c r="B83" s="21" t="s">
        <v>51</v>
      </c>
      <c r="C83" s="22" t="s">
        <v>9</v>
      </c>
      <c r="D83" s="22" t="s">
        <v>10</v>
      </c>
      <c r="E83" s="22" t="s">
        <v>52</v>
      </c>
      <c r="F83" s="46"/>
      <c r="G83" s="46"/>
    </row>
    <row r="84" spans="2:7" x14ac:dyDescent="0.2">
      <c r="B84" s="23" t="s">
        <v>53</v>
      </c>
      <c r="C84" s="38"/>
      <c r="D84" s="26">
        <v>0</v>
      </c>
      <c r="E84" s="26">
        <v>0</v>
      </c>
      <c r="F84" s="46"/>
      <c r="G84" s="46"/>
    </row>
    <row r="85" spans="2:7" x14ac:dyDescent="0.2">
      <c r="B85" s="27"/>
      <c r="C85" s="38"/>
      <c r="D85" s="26">
        <v>0</v>
      </c>
      <c r="E85" s="26">
        <v>0</v>
      </c>
      <c r="F85" s="46"/>
      <c r="G85" s="46"/>
    </row>
    <row r="86" spans="2:7" ht="16.5" customHeight="1" x14ac:dyDescent="0.2">
      <c r="B86" s="34"/>
      <c r="C86" s="22">
        <f>SUM(C84:C85)</f>
        <v>0</v>
      </c>
      <c r="D86" s="188"/>
      <c r="E86" s="189"/>
      <c r="F86" s="46"/>
      <c r="G86" s="46"/>
    </row>
    <row r="87" spans="2:7" x14ac:dyDescent="0.2">
      <c r="B87" s="34"/>
      <c r="C87" s="46"/>
      <c r="D87" s="46"/>
      <c r="E87" s="46"/>
      <c r="F87" s="46"/>
      <c r="G87" s="46"/>
    </row>
    <row r="88" spans="2:7" x14ac:dyDescent="0.2">
      <c r="B88" s="34"/>
      <c r="C88" s="46"/>
      <c r="D88" s="46"/>
      <c r="E88" s="46"/>
      <c r="F88" s="46"/>
      <c r="G88" s="46"/>
    </row>
    <row r="89" spans="2:7" x14ac:dyDescent="0.2">
      <c r="B89" s="34"/>
      <c r="C89" s="46"/>
      <c r="D89" s="46"/>
      <c r="E89" s="46"/>
      <c r="F89" s="46"/>
      <c r="G89" s="46"/>
    </row>
    <row r="90" spans="2:7" x14ac:dyDescent="0.2">
      <c r="B90" s="34"/>
      <c r="C90" s="46"/>
      <c r="D90" s="46"/>
      <c r="E90" s="46"/>
      <c r="F90" s="46"/>
      <c r="G90" s="46"/>
    </row>
    <row r="91" spans="2:7" x14ac:dyDescent="0.2">
      <c r="B91" s="33"/>
    </row>
    <row r="92" spans="2:7" x14ac:dyDescent="0.2">
      <c r="B92" s="19" t="s">
        <v>54</v>
      </c>
    </row>
    <row r="94" spans="2:7" x14ac:dyDescent="0.2">
      <c r="B94" s="33"/>
    </row>
    <row r="95" spans="2:7" ht="24" customHeight="1" x14ac:dyDescent="0.2">
      <c r="B95" s="21" t="s">
        <v>55</v>
      </c>
      <c r="C95" s="22" t="s">
        <v>56</v>
      </c>
      <c r="D95" s="22" t="s">
        <v>57</v>
      </c>
      <c r="E95" s="22" t="s">
        <v>58</v>
      </c>
      <c r="F95" s="22" t="s">
        <v>59</v>
      </c>
    </row>
    <row r="96" spans="2:7" x14ac:dyDescent="0.2">
      <c r="B96" s="23" t="s">
        <v>60</v>
      </c>
      <c r="C96" s="137">
        <v>121743344.61</v>
      </c>
      <c r="D96" s="137">
        <v>126255380.13</v>
      </c>
      <c r="E96" s="137">
        <v>4512035.5199999996</v>
      </c>
      <c r="F96" s="47">
        <v>0</v>
      </c>
    </row>
    <row r="97" spans="2:6" x14ac:dyDescent="0.2">
      <c r="B97" s="48" t="s">
        <v>61</v>
      </c>
      <c r="C97" s="92">
        <v>38941600</v>
      </c>
      <c r="D97" s="92">
        <v>38941600</v>
      </c>
      <c r="E97" s="157">
        <v>0</v>
      </c>
      <c r="F97" s="38"/>
    </row>
    <row r="98" spans="2:6" x14ac:dyDescent="0.2">
      <c r="B98" s="48" t="s">
        <v>62</v>
      </c>
      <c r="C98" s="92">
        <v>31223171.899999999</v>
      </c>
      <c r="D98" s="92">
        <v>31223171.899999999</v>
      </c>
      <c r="E98" s="157">
        <v>0</v>
      </c>
      <c r="F98" s="38"/>
    </row>
    <row r="99" spans="2:6" x14ac:dyDescent="0.2">
      <c r="B99" s="48" t="s">
        <v>63</v>
      </c>
      <c r="C99" s="92">
        <v>46286425.810000002</v>
      </c>
      <c r="D99" s="92">
        <v>46286425.810000002</v>
      </c>
      <c r="E99" s="157">
        <v>0</v>
      </c>
      <c r="F99" s="38"/>
    </row>
    <row r="100" spans="2:6" x14ac:dyDescent="0.2">
      <c r="B100" s="48" t="s">
        <v>64</v>
      </c>
      <c r="C100" s="92">
        <v>494020</v>
      </c>
      <c r="D100" s="92">
        <v>494020</v>
      </c>
      <c r="E100" s="157">
        <v>0</v>
      </c>
      <c r="F100" s="38"/>
    </row>
    <row r="101" spans="2:6" x14ac:dyDescent="0.2">
      <c r="B101" s="48" t="s">
        <v>65</v>
      </c>
      <c r="C101" s="92">
        <v>4798126.9000000004</v>
      </c>
      <c r="D101" s="92">
        <v>9310162.4199999999</v>
      </c>
      <c r="E101" s="92">
        <v>4512035.5199999996</v>
      </c>
      <c r="F101" s="38"/>
    </row>
    <row r="102" spans="2:6" x14ac:dyDescent="0.2">
      <c r="B102" s="25"/>
      <c r="C102" s="136"/>
      <c r="D102" s="136"/>
      <c r="E102" s="26"/>
      <c r="F102" s="38"/>
    </row>
    <row r="103" spans="2:6" x14ac:dyDescent="0.2">
      <c r="B103" s="25" t="s">
        <v>66</v>
      </c>
      <c r="C103" s="137">
        <v>33097008.210000001</v>
      </c>
      <c r="D103" s="137">
        <v>34209726.479999997</v>
      </c>
      <c r="E103" s="137">
        <v>1112718.27</v>
      </c>
      <c r="F103" s="38">
        <v>0</v>
      </c>
    </row>
    <row r="104" spans="2:6" x14ac:dyDescent="0.2">
      <c r="B104" s="48" t="s">
        <v>67</v>
      </c>
      <c r="C104" s="92">
        <v>361142.76</v>
      </c>
      <c r="D104" s="92">
        <v>652313.68000000005</v>
      </c>
      <c r="E104" s="92">
        <v>291170.92</v>
      </c>
      <c r="F104" s="38"/>
    </row>
    <row r="105" spans="2:6" x14ac:dyDescent="0.2">
      <c r="B105" s="48" t="s">
        <v>68</v>
      </c>
      <c r="C105" s="92">
        <v>4161895.46</v>
      </c>
      <c r="D105" s="92">
        <v>4161895.46</v>
      </c>
      <c r="E105" s="157">
        <v>0</v>
      </c>
      <c r="F105" s="38"/>
    </row>
    <row r="106" spans="2:6" x14ac:dyDescent="0.2">
      <c r="B106" s="50" t="s">
        <v>69</v>
      </c>
      <c r="C106" s="92">
        <v>46406.96</v>
      </c>
      <c r="D106" s="92">
        <v>46406.96</v>
      </c>
      <c r="E106" s="157">
        <v>0</v>
      </c>
      <c r="F106" s="38"/>
    </row>
    <row r="107" spans="2:6" x14ac:dyDescent="0.2">
      <c r="B107" s="48" t="s">
        <v>70</v>
      </c>
      <c r="C107" s="92">
        <v>5359575.68</v>
      </c>
      <c r="D107" s="92">
        <v>6334647.6799999997</v>
      </c>
      <c r="E107" s="92">
        <v>975072</v>
      </c>
      <c r="F107" s="38"/>
    </row>
    <row r="108" spans="2:6" x14ac:dyDescent="0.2">
      <c r="B108" s="48" t="s">
        <v>71</v>
      </c>
      <c r="C108" s="92">
        <v>7267778.3799999999</v>
      </c>
      <c r="D108" s="92">
        <v>6864858.3700000001</v>
      </c>
      <c r="E108" s="92">
        <v>-402920.01</v>
      </c>
      <c r="F108" s="38"/>
    </row>
    <row r="109" spans="2:6" x14ac:dyDescent="0.2">
      <c r="B109" s="48" t="s">
        <v>72</v>
      </c>
      <c r="C109" s="92">
        <v>196462.49</v>
      </c>
      <c r="D109" s="92">
        <v>204682.46</v>
      </c>
      <c r="E109" s="92">
        <v>8219.9699999999993</v>
      </c>
      <c r="F109" s="38"/>
    </row>
    <row r="110" spans="2:6" x14ac:dyDescent="0.2">
      <c r="B110" s="48" t="s">
        <v>73</v>
      </c>
      <c r="C110" s="92">
        <v>396982.4</v>
      </c>
      <c r="D110" s="92">
        <v>396982.4</v>
      </c>
      <c r="E110" s="157">
        <v>0</v>
      </c>
      <c r="F110" s="38"/>
    </row>
    <row r="111" spans="2:6" x14ac:dyDescent="0.2">
      <c r="B111" s="48" t="s">
        <v>74</v>
      </c>
      <c r="C111" s="92">
        <v>346397.34</v>
      </c>
      <c r="D111" s="92">
        <v>437135.94</v>
      </c>
      <c r="E111" s="92">
        <v>90738.6</v>
      </c>
      <c r="F111" s="38"/>
    </row>
    <row r="112" spans="2:6" x14ac:dyDescent="0.2">
      <c r="B112" s="48" t="s">
        <v>75</v>
      </c>
      <c r="C112" s="92">
        <v>19507.72</v>
      </c>
      <c r="D112" s="92">
        <v>19507.72</v>
      </c>
      <c r="E112" s="157">
        <v>0</v>
      </c>
      <c r="F112" s="38"/>
    </row>
    <row r="113" spans="2:6" x14ac:dyDescent="0.2">
      <c r="B113" s="48" t="s">
        <v>76</v>
      </c>
      <c r="C113" s="92">
        <v>68600</v>
      </c>
      <c r="D113" s="92">
        <v>93989</v>
      </c>
      <c r="E113" s="92">
        <v>25389</v>
      </c>
      <c r="F113" s="38"/>
    </row>
    <row r="114" spans="2:6" x14ac:dyDescent="0.2">
      <c r="B114" s="48" t="s">
        <v>77</v>
      </c>
      <c r="C114" s="92">
        <v>1681917.09</v>
      </c>
      <c r="D114" s="92">
        <v>1681917.09</v>
      </c>
      <c r="E114" s="157">
        <v>0</v>
      </c>
      <c r="F114" s="38"/>
    </row>
    <row r="115" spans="2:6" x14ac:dyDescent="0.2">
      <c r="B115" s="48" t="s">
        <v>78</v>
      </c>
      <c r="C115" s="92">
        <v>1368543.66</v>
      </c>
      <c r="D115" s="92">
        <v>1368543.66</v>
      </c>
      <c r="E115" s="157">
        <v>0</v>
      </c>
      <c r="F115" s="38"/>
    </row>
    <row r="116" spans="2:6" x14ac:dyDescent="0.2">
      <c r="B116" s="48" t="s">
        <v>79</v>
      </c>
      <c r="C116" s="92">
        <v>330729.73</v>
      </c>
      <c r="D116" s="92">
        <v>390562.53</v>
      </c>
      <c r="E116" s="92">
        <v>59832.800000000003</v>
      </c>
      <c r="F116" s="38"/>
    </row>
    <row r="117" spans="2:6" x14ac:dyDescent="0.2">
      <c r="B117" s="48" t="s">
        <v>80</v>
      </c>
      <c r="C117" s="92">
        <v>311521.11</v>
      </c>
      <c r="D117" s="92">
        <v>311521.11</v>
      </c>
      <c r="E117" s="157">
        <v>0</v>
      </c>
      <c r="F117" s="38"/>
    </row>
    <row r="118" spans="2:6" x14ac:dyDescent="0.2">
      <c r="B118" s="48" t="s">
        <v>81</v>
      </c>
      <c r="C118" s="92">
        <v>462369.1</v>
      </c>
      <c r="D118" s="92">
        <v>462369.1</v>
      </c>
      <c r="E118" s="157">
        <v>0</v>
      </c>
      <c r="F118" s="38"/>
    </row>
    <row r="119" spans="2:6" x14ac:dyDescent="0.2">
      <c r="B119" s="48" t="s">
        <v>82</v>
      </c>
      <c r="C119" s="92">
        <v>32102.25</v>
      </c>
      <c r="D119" s="92">
        <v>32102.25</v>
      </c>
      <c r="E119" s="157">
        <v>0</v>
      </c>
      <c r="F119" s="38"/>
    </row>
    <row r="120" spans="2:6" x14ac:dyDescent="0.2">
      <c r="B120" s="48" t="s">
        <v>83</v>
      </c>
      <c r="C120" s="92">
        <v>3830219.28</v>
      </c>
      <c r="D120" s="92">
        <v>3980893.28</v>
      </c>
      <c r="E120" s="92">
        <v>150674</v>
      </c>
      <c r="F120" s="38"/>
    </row>
    <row r="121" spans="2:6" x14ac:dyDescent="0.2">
      <c r="B121" s="48" t="s">
        <v>84</v>
      </c>
      <c r="C121" s="92">
        <v>1233602</v>
      </c>
      <c r="D121" s="92">
        <v>1088452</v>
      </c>
      <c r="E121" s="92">
        <v>-145150</v>
      </c>
      <c r="F121" s="38"/>
    </row>
    <row r="122" spans="2:6" x14ac:dyDescent="0.2">
      <c r="B122" s="48" t="s">
        <v>85</v>
      </c>
      <c r="C122" s="92">
        <v>15927.3</v>
      </c>
      <c r="D122" s="92">
        <v>15927.3</v>
      </c>
      <c r="E122" s="157">
        <v>0</v>
      </c>
      <c r="F122" s="38"/>
    </row>
    <row r="123" spans="2:6" x14ac:dyDescent="0.2">
      <c r="B123" s="48" t="s">
        <v>86</v>
      </c>
      <c r="C123" s="92">
        <v>272922.08</v>
      </c>
      <c r="D123" s="92">
        <v>272922.08</v>
      </c>
      <c r="E123" s="157">
        <v>0</v>
      </c>
      <c r="F123" s="38"/>
    </row>
    <row r="124" spans="2:6" x14ac:dyDescent="0.2">
      <c r="B124" s="48" t="s">
        <v>87</v>
      </c>
      <c r="C124" s="92">
        <v>2300825.4</v>
      </c>
      <c r="D124" s="92">
        <v>2300825.4</v>
      </c>
      <c r="E124" s="157">
        <v>0</v>
      </c>
      <c r="F124" s="38"/>
    </row>
    <row r="125" spans="2:6" x14ac:dyDescent="0.2">
      <c r="B125" s="48" t="s">
        <v>88</v>
      </c>
      <c r="C125" s="92">
        <v>42794.1</v>
      </c>
      <c r="D125" s="92">
        <v>42794.1</v>
      </c>
      <c r="E125" s="157">
        <v>0</v>
      </c>
      <c r="F125" s="38"/>
    </row>
    <row r="126" spans="2:6" x14ac:dyDescent="0.2">
      <c r="B126" s="48" t="s">
        <v>89</v>
      </c>
      <c r="C126" s="92">
        <v>220000</v>
      </c>
      <c r="D126" s="92">
        <v>220000</v>
      </c>
      <c r="E126" s="157">
        <v>0</v>
      </c>
      <c r="F126" s="38"/>
    </row>
    <row r="127" spans="2:6" x14ac:dyDescent="0.2">
      <c r="B127" s="48" t="s">
        <v>90</v>
      </c>
      <c r="C127" s="92">
        <v>512130.11</v>
      </c>
      <c r="D127" s="92">
        <v>512130.11</v>
      </c>
      <c r="E127" s="157">
        <v>0</v>
      </c>
      <c r="F127" s="38"/>
    </row>
    <row r="128" spans="2:6" x14ac:dyDescent="0.2">
      <c r="B128" s="50" t="s">
        <v>91</v>
      </c>
      <c r="C128" s="92">
        <v>75649.460000000006</v>
      </c>
      <c r="D128" s="92">
        <v>126649.45</v>
      </c>
      <c r="E128" s="92">
        <v>50999.99</v>
      </c>
      <c r="F128" s="38"/>
    </row>
    <row r="129" spans="2:6" x14ac:dyDescent="0.2">
      <c r="B129" s="48" t="s">
        <v>92</v>
      </c>
      <c r="C129" s="92">
        <v>888056.8</v>
      </c>
      <c r="D129" s="92">
        <v>888056.8</v>
      </c>
      <c r="E129" s="157">
        <v>0</v>
      </c>
      <c r="F129" s="38"/>
    </row>
    <row r="130" spans="2:6" x14ac:dyDescent="0.2">
      <c r="B130" s="48" t="s">
        <v>93</v>
      </c>
      <c r="C130" s="92">
        <v>978137.35</v>
      </c>
      <c r="D130" s="92">
        <v>989128.35</v>
      </c>
      <c r="E130" s="92">
        <v>10991</v>
      </c>
      <c r="F130" s="38"/>
    </row>
    <row r="131" spans="2:6" x14ac:dyDescent="0.2">
      <c r="B131" s="48" t="s">
        <v>94</v>
      </c>
      <c r="C131" s="92">
        <v>120654.2</v>
      </c>
      <c r="D131" s="92">
        <v>120654.2</v>
      </c>
      <c r="E131" s="157">
        <v>0</v>
      </c>
      <c r="F131" s="38"/>
    </row>
    <row r="132" spans="2:6" x14ac:dyDescent="0.2">
      <c r="B132" s="48" t="s">
        <v>95</v>
      </c>
      <c r="C132" s="92">
        <v>150210</v>
      </c>
      <c r="D132" s="92">
        <v>150210</v>
      </c>
      <c r="E132" s="157">
        <v>0</v>
      </c>
      <c r="F132" s="38"/>
    </row>
    <row r="133" spans="2:6" x14ac:dyDescent="0.2">
      <c r="B133" s="48" t="s">
        <v>96</v>
      </c>
      <c r="C133" s="92">
        <v>43948</v>
      </c>
      <c r="D133" s="92">
        <v>41648</v>
      </c>
      <c r="E133" s="92">
        <v>-2300</v>
      </c>
      <c r="F133" s="38"/>
    </row>
    <row r="134" spans="2:6" x14ac:dyDescent="0.2">
      <c r="B134" s="25"/>
      <c r="C134" s="26"/>
      <c r="D134" s="26"/>
      <c r="E134" s="26"/>
      <c r="F134" s="38">
        <v>0</v>
      </c>
    </row>
    <row r="135" spans="2:6" x14ac:dyDescent="0.2">
      <c r="B135" s="25" t="s">
        <v>97</v>
      </c>
      <c r="C135" s="137">
        <v>-24835633.940000001</v>
      </c>
      <c r="D135" s="137">
        <v>-24260511.25</v>
      </c>
      <c r="E135" s="137">
        <v>575122.68999999994</v>
      </c>
      <c r="F135" s="38">
        <v>0</v>
      </c>
    </row>
    <row r="136" spans="2:6" x14ac:dyDescent="0.2">
      <c r="B136" s="48" t="s">
        <v>98</v>
      </c>
      <c r="C136" s="92">
        <v>-3953223.74</v>
      </c>
      <c r="D136" s="92">
        <v>-3953223.74</v>
      </c>
      <c r="E136" s="157">
        <v>0</v>
      </c>
      <c r="F136" s="38"/>
    </row>
    <row r="137" spans="2:6" x14ac:dyDescent="0.2">
      <c r="B137" s="50" t="s">
        <v>99</v>
      </c>
      <c r="C137" s="92">
        <v>-3699.04</v>
      </c>
      <c r="D137" s="92">
        <v>-3699.04</v>
      </c>
      <c r="E137" s="157">
        <v>0</v>
      </c>
      <c r="F137" s="38"/>
    </row>
    <row r="138" spans="2:6" x14ac:dyDescent="0.2">
      <c r="B138" s="48" t="s">
        <v>100</v>
      </c>
      <c r="C138" s="92">
        <v>-32287.31</v>
      </c>
      <c r="D138" s="92">
        <v>-30255.64</v>
      </c>
      <c r="E138" s="92">
        <v>2031.67</v>
      </c>
      <c r="F138" s="38"/>
    </row>
    <row r="139" spans="2:6" x14ac:dyDescent="0.2">
      <c r="B139" s="48" t="s">
        <v>101</v>
      </c>
      <c r="C139" s="92">
        <v>-10302360.25</v>
      </c>
      <c r="D139" s="92">
        <v>-9899440.2400000002</v>
      </c>
      <c r="E139" s="92">
        <v>402920.01</v>
      </c>
      <c r="F139" s="38"/>
    </row>
    <row r="140" spans="2:6" x14ac:dyDescent="0.2">
      <c r="B140" s="48" t="s">
        <v>102</v>
      </c>
      <c r="C140" s="92">
        <v>-371829.65</v>
      </c>
      <c r="D140" s="92">
        <v>-371829.65</v>
      </c>
      <c r="E140" s="157">
        <v>0</v>
      </c>
      <c r="F140" s="38"/>
    </row>
    <row r="141" spans="2:6" x14ac:dyDescent="0.2">
      <c r="B141" s="48" t="s">
        <v>103</v>
      </c>
      <c r="C141" s="92">
        <v>-94415.03</v>
      </c>
      <c r="D141" s="92">
        <v>-94415.03</v>
      </c>
      <c r="E141" s="157">
        <v>0</v>
      </c>
      <c r="F141" s="38"/>
    </row>
    <row r="142" spans="2:6" x14ac:dyDescent="0.2">
      <c r="B142" s="48" t="s">
        <v>104</v>
      </c>
      <c r="C142" s="92">
        <v>-10404.08</v>
      </c>
      <c r="D142" s="92">
        <v>-10404.08</v>
      </c>
      <c r="E142" s="157">
        <v>0</v>
      </c>
      <c r="F142" s="38"/>
    </row>
    <row r="143" spans="2:6" x14ac:dyDescent="0.2">
      <c r="B143" s="48" t="s">
        <v>105</v>
      </c>
      <c r="C143" s="92">
        <v>-17744.990000000002</v>
      </c>
      <c r="D143" s="92">
        <v>-17744.990000000002</v>
      </c>
      <c r="E143" s="157">
        <v>0</v>
      </c>
      <c r="F143" s="38"/>
    </row>
    <row r="144" spans="2:6" x14ac:dyDescent="0.2">
      <c r="B144" s="48" t="s">
        <v>106</v>
      </c>
      <c r="C144" s="92">
        <v>-1941068.33</v>
      </c>
      <c r="D144" s="92">
        <v>-1941068.33</v>
      </c>
      <c r="E144" s="157">
        <v>0</v>
      </c>
      <c r="F144" s="38"/>
    </row>
    <row r="145" spans="2:6" x14ac:dyDescent="0.2">
      <c r="B145" s="48" t="s">
        <v>107</v>
      </c>
      <c r="C145" s="92">
        <v>-378286.01</v>
      </c>
      <c r="D145" s="92">
        <v>-378286.01</v>
      </c>
      <c r="E145" s="157">
        <v>0</v>
      </c>
      <c r="F145" s="38"/>
    </row>
    <row r="146" spans="2:6" x14ac:dyDescent="0.2">
      <c r="B146" s="48" t="s">
        <v>108</v>
      </c>
      <c r="C146" s="92">
        <v>-465223.88</v>
      </c>
      <c r="D146" s="92">
        <v>-465223.88</v>
      </c>
      <c r="E146" s="157">
        <v>0</v>
      </c>
      <c r="F146" s="38"/>
    </row>
    <row r="147" spans="2:6" x14ac:dyDescent="0.2">
      <c r="B147" s="48" t="s">
        <v>109</v>
      </c>
      <c r="C147" s="92">
        <v>-2805131.6</v>
      </c>
      <c r="D147" s="92">
        <v>-2634960.59</v>
      </c>
      <c r="E147" s="92">
        <v>170171.01</v>
      </c>
      <c r="F147" s="38"/>
    </row>
    <row r="148" spans="2:6" x14ac:dyDescent="0.2">
      <c r="B148" s="48" t="s">
        <v>110</v>
      </c>
      <c r="C148" s="92">
        <v>-1327.28</v>
      </c>
      <c r="D148" s="92">
        <v>-1327.28</v>
      </c>
      <c r="E148" s="157">
        <v>0</v>
      </c>
      <c r="F148" s="38"/>
    </row>
    <row r="149" spans="2:6" x14ac:dyDescent="0.2">
      <c r="B149" s="48" t="s">
        <v>111</v>
      </c>
      <c r="C149" s="92">
        <v>-2386756.79</v>
      </c>
      <c r="D149" s="92">
        <v>-2386756.79</v>
      </c>
      <c r="E149" s="157">
        <v>0</v>
      </c>
      <c r="F149" s="38"/>
    </row>
    <row r="150" spans="2:6" x14ac:dyDescent="0.2">
      <c r="B150" s="50" t="s">
        <v>112</v>
      </c>
      <c r="C150" s="92">
        <v>-4992.6499999999996</v>
      </c>
      <c r="D150" s="92">
        <v>-4992.6499999999996</v>
      </c>
      <c r="E150" s="157">
        <v>0</v>
      </c>
      <c r="F150" s="38"/>
    </row>
    <row r="151" spans="2:6" x14ac:dyDescent="0.2">
      <c r="B151" s="48" t="s">
        <v>113</v>
      </c>
      <c r="C151" s="92">
        <v>-639498.52</v>
      </c>
      <c r="D151" s="92">
        <v>-639498.52</v>
      </c>
      <c r="E151" s="157">
        <v>0</v>
      </c>
      <c r="F151" s="38"/>
    </row>
    <row r="152" spans="2:6" x14ac:dyDescent="0.2">
      <c r="B152" s="48" t="s">
        <v>114</v>
      </c>
      <c r="C152" s="92">
        <v>-891839.27</v>
      </c>
      <c r="D152" s="92">
        <v>-891839.27</v>
      </c>
      <c r="E152" s="157">
        <v>0</v>
      </c>
      <c r="F152" s="38"/>
    </row>
    <row r="153" spans="2:6" x14ac:dyDescent="0.2">
      <c r="B153" s="48" t="s">
        <v>115</v>
      </c>
      <c r="C153" s="92">
        <v>-385535.52</v>
      </c>
      <c r="D153" s="92">
        <v>-385535.52</v>
      </c>
      <c r="E153" s="157">
        <v>0</v>
      </c>
      <c r="F153" s="38"/>
    </row>
    <row r="154" spans="2:6" x14ac:dyDescent="0.2">
      <c r="B154" s="51" t="s">
        <v>116</v>
      </c>
      <c r="C154" s="92">
        <v>-150010</v>
      </c>
      <c r="D154" s="92">
        <v>-150010</v>
      </c>
      <c r="E154" s="157">
        <v>0</v>
      </c>
      <c r="F154" s="42">
        <v>0</v>
      </c>
    </row>
    <row r="155" spans="2:6" ht="18" customHeight="1" x14ac:dyDescent="0.2">
      <c r="C155" s="138">
        <v>130004718.88</v>
      </c>
      <c r="D155" s="138">
        <v>136204595.36000001</v>
      </c>
      <c r="E155" s="138">
        <v>6199876.4800000004</v>
      </c>
      <c r="F155" s="53"/>
    </row>
    <row r="158" spans="2:6" ht="21.75" customHeight="1" x14ac:dyDescent="0.2">
      <c r="B158" s="21" t="s">
        <v>117</v>
      </c>
      <c r="C158" s="22" t="s">
        <v>56</v>
      </c>
      <c r="D158" s="22" t="s">
        <v>57</v>
      </c>
      <c r="E158" s="22" t="s">
        <v>58</v>
      </c>
      <c r="F158" s="22" t="s">
        <v>59</v>
      </c>
    </row>
    <row r="159" spans="2:6" x14ac:dyDescent="0.2">
      <c r="B159" s="54" t="s">
        <v>118</v>
      </c>
      <c r="C159" s="24"/>
      <c r="D159" s="24"/>
      <c r="E159" s="24"/>
      <c r="F159" s="47"/>
    </row>
    <row r="160" spans="2:6" x14ac:dyDescent="0.2">
      <c r="B160" s="55"/>
      <c r="C160" s="26"/>
      <c r="D160" s="26"/>
      <c r="E160" s="26"/>
      <c r="F160" s="38"/>
    </row>
    <row r="161" spans="2:6" x14ac:dyDescent="0.2">
      <c r="B161" s="55" t="s">
        <v>119</v>
      </c>
      <c r="C161" s="32">
        <f>SUM(C162:C163)</f>
        <v>0</v>
      </c>
      <c r="D161" s="32">
        <f t="shared" ref="D161" si="1">SUM(D162:D163)</f>
        <v>0</v>
      </c>
      <c r="E161" s="32"/>
      <c r="F161" s="38"/>
    </row>
    <row r="162" spans="2:6" x14ac:dyDescent="0.2">
      <c r="B162" s="56" t="s">
        <v>120</v>
      </c>
      <c r="C162" s="92">
        <v>71035.05</v>
      </c>
      <c r="D162" s="92">
        <v>71035.05</v>
      </c>
      <c r="E162" s="49"/>
      <c r="F162" s="38"/>
    </row>
    <row r="163" spans="2:6" x14ac:dyDescent="0.2">
      <c r="B163" s="56" t="s">
        <v>121</v>
      </c>
      <c r="C163" s="92">
        <v>-71035.05</v>
      </c>
      <c r="D163" s="92">
        <v>-71035.05</v>
      </c>
      <c r="E163" s="49"/>
      <c r="F163" s="38"/>
    </row>
    <row r="164" spans="2:6" x14ac:dyDescent="0.2">
      <c r="B164" s="55"/>
      <c r="C164" s="26"/>
      <c r="D164" s="26"/>
      <c r="E164" s="26"/>
      <c r="F164" s="38"/>
    </row>
    <row r="165" spans="2:6" x14ac:dyDescent="0.2">
      <c r="B165" s="57"/>
      <c r="C165" s="28"/>
      <c r="D165" s="28"/>
      <c r="E165" s="28"/>
      <c r="F165" s="42"/>
    </row>
    <row r="166" spans="2:6" ht="16.5" customHeight="1" x14ac:dyDescent="0.2">
      <c r="C166" s="30">
        <f>C161</f>
        <v>0</v>
      </c>
      <c r="D166" s="30">
        <f>D161</f>
        <v>0</v>
      </c>
      <c r="E166" s="30">
        <f>E161</f>
        <v>0</v>
      </c>
      <c r="F166" s="53"/>
    </row>
    <row r="169" spans="2:6" ht="27" customHeight="1" x14ac:dyDescent="0.2">
      <c r="B169" s="21" t="s">
        <v>122</v>
      </c>
      <c r="C169" s="22" t="s">
        <v>9</v>
      </c>
    </row>
    <row r="170" spans="2:6" x14ac:dyDescent="0.2">
      <c r="B170" s="23" t="s">
        <v>123</v>
      </c>
      <c r="C170" s="24"/>
    </row>
    <row r="171" spans="2:6" x14ac:dyDescent="0.2">
      <c r="B171" s="25"/>
      <c r="C171" s="26"/>
    </row>
    <row r="172" spans="2:6" x14ac:dyDescent="0.2">
      <c r="B172" s="27"/>
      <c r="C172" s="28"/>
    </row>
    <row r="173" spans="2:6" ht="15" customHeight="1" x14ac:dyDescent="0.2">
      <c r="C173" s="22">
        <f>SUM(C171:C172)</f>
        <v>0</v>
      </c>
    </row>
    <row r="174" spans="2:6" x14ac:dyDescent="0.2">
      <c r="B174" s="3"/>
    </row>
    <row r="176" spans="2:6" ht="22.5" customHeight="1" x14ac:dyDescent="0.2">
      <c r="B176" s="58" t="s">
        <v>124</v>
      </c>
      <c r="C176" s="59" t="s">
        <v>9</v>
      </c>
      <c r="D176" s="60" t="s">
        <v>125</v>
      </c>
    </row>
    <row r="177" spans="2:6" x14ac:dyDescent="0.2">
      <c r="B177" s="55" t="s">
        <v>126</v>
      </c>
      <c r="C177" s="139">
        <f>C178</f>
        <v>6000</v>
      </c>
      <c r="D177" s="61"/>
    </row>
    <row r="178" spans="2:6" x14ac:dyDescent="0.2">
      <c r="B178" s="56" t="s">
        <v>127</v>
      </c>
      <c r="C178" s="140">
        <v>6000</v>
      </c>
      <c r="D178" s="62"/>
    </row>
    <row r="179" spans="2:6" x14ac:dyDescent="0.2">
      <c r="B179" s="63"/>
      <c r="C179" s="131"/>
      <c r="D179" s="64"/>
    </row>
    <row r="180" spans="2:6" x14ac:dyDescent="0.2">
      <c r="B180" s="63"/>
      <c r="C180" s="131"/>
      <c r="D180" s="64"/>
    </row>
    <row r="181" spans="2:6" x14ac:dyDescent="0.2">
      <c r="B181" s="65"/>
      <c r="C181" s="132"/>
      <c r="D181" s="66"/>
    </row>
    <row r="182" spans="2:6" ht="14.25" customHeight="1" x14ac:dyDescent="0.2">
      <c r="C182" s="133">
        <f>C177</f>
        <v>6000</v>
      </c>
      <c r="D182" s="22"/>
    </row>
    <row r="186" spans="2:6" x14ac:dyDescent="0.2">
      <c r="B186" s="15" t="s">
        <v>128</v>
      </c>
    </row>
    <row r="188" spans="2:6" ht="20.25" customHeight="1" x14ac:dyDescent="0.2">
      <c r="B188" s="58" t="s">
        <v>129</v>
      </c>
      <c r="C188" s="59" t="s">
        <v>9</v>
      </c>
      <c r="D188" s="22" t="s">
        <v>25</v>
      </c>
      <c r="E188" s="22" t="s">
        <v>26</v>
      </c>
      <c r="F188" s="22" t="s">
        <v>27</v>
      </c>
    </row>
    <row r="189" spans="2:6" x14ac:dyDescent="0.2">
      <c r="B189" s="23" t="s">
        <v>130</v>
      </c>
      <c r="C189" s="141">
        <f>SUM(C190:C201)</f>
        <v>913194.43</v>
      </c>
      <c r="D189" s="47"/>
      <c r="E189" s="24"/>
      <c r="F189" s="24"/>
    </row>
    <row r="190" spans="2:6" x14ac:dyDescent="0.2">
      <c r="B190" s="48" t="s">
        <v>131</v>
      </c>
      <c r="C190" s="92">
        <v>318660.17</v>
      </c>
      <c r="D190" s="38"/>
      <c r="E190" s="26"/>
      <c r="F190" s="26"/>
    </row>
    <row r="191" spans="2:6" x14ac:dyDescent="0.2">
      <c r="B191" s="48" t="s">
        <v>132</v>
      </c>
      <c r="C191" s="92">
        <v>7593.08</v>
      </c>
      <c r="D191" s="38"/>
      <c r="E191" s="26"/>
      <c r="F191" s="26"/>
    </row>
    <row r="192" spans="2:6" x14ac:dyDescent="0.2">
      <c r="B192" s="48" t="s">
        <v>133</v>
      </c>
      <c r="C192" s="92">
        <v>50825</v>
      </c>
      <c r="D192" s="38"/>
      <c r="E192" s="26"/>
      <c r="F192" s="26"/>
    </row>
    <row r="193" spans="2:6" x14ac:dyDescent="0.2">
      <c r="B193" s="48" t="s">
        <v>134</v>
      </c>
      <c r="C193" s="92">
        <v>15956.19</v>
      </c>
      <c r="D193" s="38"/>
      <c r="E193" s="26"/>
      <c r="F193" s="26"/>
    </row>
    <row r="194" spans="2:6" x14ac:dyDescent="0.2">
      <c r="B194" s="48" t="s">
        <v>135</v>
      </c>
      <c r="C194" s="92">
        <v>34432.959999999999</v>
      </c>
      <c r="D194" s="38"/>
      <c r="E194" s="26"/>
      <c r="F194" s="26"/>
    </row>
    <row r="195" spans="2:6" x14ac:dyDescent="0.2">
      <c r="B195" s="48" t="s">
        <v>136</v>
      </c>
      <c r="C195" s="92">
        <v>45670.53</v>
      </c>
      <c r="D195" s="38"/>
      <c r="E195" s="26"/>
      <c r="F195" s="26"/>
    </row>
    <row r="196" spans="2:6" x14ac:dyDescent="0.2">
      <c r="B196" s="48" t="s">
        <v>137</v>
      </c>
      <c r="C196" s="92">
        <v>6662.9</v>
      </c>
      <c r="D196" s="38"/>
      <c r="E196" s="26"/>
      <c r="F196" s="26"/>
    </row>
    <row r="197" spans="2:6" x14ac:dyDescent="0.2">
      <c r="B197" s="48" t="s">
        <v>138</v>
      </c>
      <c r="C197" s="92">
        <v>8821.19</v>
      </c>
      <c r="D197" s="38"/>
      <c r="E197" s="26"/>
      <c r="F197" s="26"/>
    </row>
    <row r="198" spans="2:6" x14ac:dyDescent="0.2">
      <c r="B198" s="48" t="s">
        <v>139</v>
      </c>
      <c r="C198" s="92">
        <v>743.02</v>
      </c>
      <c r="D198" s="38"/>
      <c r="E198" s="26"/>
      <c r="F198" s="26"/>
    </row>
    <row r="199" spans="2:6" x14ac:dyDescent="0.2">
      <c r="B199" s="48" t="s">
        <v>140</v>
      </c>
      <c r="C199" s="92">
        <v>4845</v>
      </c>
      <c r="D199" s="38"/>
      <c r="E199" s="26"/>
      <c r="F199" s="26"/>
    </row>
    <row r="200" spans="2:6" x14ac:dyDescent="0.2">
      <c r="B200" s="48" t="s">
        <v>141</v>
      </c>
      <c r="C200" s="92">
        <v>418094.42</v>
      </c>
      <c r="D200" s="38"/>
      <c r="E200" s="26"/>
      <c r="F200" s="26"/>
    </row>
    <row r="201" spans="2:6" x14ac:dyDescent="0.2">
      <c r="B201" s="48" t="s">
        <v>142</v>
      </c>
      <c r="C201" s="92">
        <v>889.97</v>
      </c>
      <c r="D201" s="38"/>
      <c r="E201" s="26"/>
      <c r="F201" s="26"/>
    </row>
    <row r="202" spans="2:6" x14ac:dyDescent="0.2">
      <c r="B202" s="48"/>
      <c r="C202" s="142" t="s">
        <v>15</v>
      </c>
      <c r="D202" s="38"/>
      <c r="E202" s="26"/>
      <c r="F202" s="26"/>
    </row>
    <row r="203" spans="2:6" x14ac:dyDescent="0.2">
      <c r="B203" s="25" t="s">
        <v>143</v>
      </c>
      <c r="C203" s="156">
        <v>0</v>
      </c>
      <c r="D203" s="38"/>
      <c r="E203" s="26"/>
      <c r="F203" s="26"/>
    </row>
    <row r="204" spans="2:6" x14ac:dyDescent="0.2">
      <c r="B204" s="27"/>
      <c r="C204" s="28"/>
      <c r="D204" s="42"/>
      <c r="E204" s="28"/>
      <c r="F204" s="28"/>
    </row>
    <row r="205" spans="2:6" ht="16.5" customHeight="1" x14ac:dyDescent="0.2">
      <c r="C205" s="129">
        <f>SUM(C190:C201)</f>
        <v>913194.43</v>
      </c>
      <c r="D205" s="22">
        <f t="shared" ref="D205:F205" si="2">SUM(D203:D204)</f>
        <v>0</v>
      </c>
      <c r="E205" s="22">
        <f t="shared" si="2"/>
        <v>0</v>
      </c>
      <c r="F205" s="22">
        <f t="shared" si="2"/>
        <v>0</v>
      </c>
    </row>
    <row r="209" spans="2:5" ht="20.25" customHeight="1" x14ac:dyDescent="0.2">
      <c r="B209" s="67" t="s">
        <v>144</v>
      </c>
      <c r="C209" s="59" t="s">
        <v>9</v>
      </c>
      <c r="D209" s="22" t="s">
        <v>145</v>
      </c>
      <c r="E209" s="22" t="s">
        <v>125</v>
      </c>
    </row>
    <row r="210" spans="2:5" x14ac:dyDescent="0.2">
      <c r="B210" s="54" t="s">
        <v>146</v>
      </c>
      <c r="C210" s="68"/>
      <c r="D210" s="69"/>
      <c r="E210" s="70"/>
    </row>
    <row r="211" spans="2:5" x14ac:dyDescent="0.2">
      <c r="B211" s="71"/>
      <c r="C211" s="72"/>
      <c r="D211" s="73"/>
      <c r="E211" s="74"/>
    </row>
    <row r="212" spans="2:5" x14ac:dyDescent="0.2">
      <c r="B212" s="75"/>
      <c r="C212" s="76"/>
      <c r="D212" s="77"/>
      <c r="E212" s="78"/>
    </row>
    <row r="213" spans="2:5" ht="16.5" customHeight="1" x14ac:dyDescent="0.2">
      <c r="C213" s="22">
        <f>SUM(C211:C212)</f>
        <v>0</v>
      </c>
      <c r="D213" s="183"/>
      <c r="E213" s="184"/>
    </row>
    <row r="216" spans="2:5" ht="27.75" customHeight="1" x14ac:dyDescent="0.2">
      <c r="B216" s="67" t="s">
        <v>147</v>
      </c>
      <c r="C216" s="59" t="s">
        <v>9</v>
      </c>
      <c r="D216" s="22" t="s">
        <v>145</v>
      </c>
      <c r="E216" s="22" t="s">
        <v>125</v>
      </c>
    </row>
    <row r="217" spans="2:5" x14ac:dyDescent="0.2">
      <c r="B217" s="54" t="s">
        <v>148</v>
      </c>
      <c r="C217" s="68"/>
      <c r="D217" s="69"/>
      <c r="E217" s="70"/>
    </row>
    <row r="218" spans="2:5" x14ac:dyDescent="0.2">
      <c r="B218" s="71"/>
      <c r="C218" s="72"/>
      <c r="D218" s="73"/>
      <c r="E218" s="74"/>
    </row>
    <row r="219" spans="2:5" x14ac:dyDescent="0.2">
      <c r="B219" s="75"/>
      <c r="C219" s="76"/>
      <c r="D219" s="77"/>
      <c r="E219" s="78"/>
    </row>
    <row r="220" spans="2:5" ht="15" customHeight="1" x14ac:dyDescent="0.2">
      <c r="C220" s="22">
        <f>SUM(C218:C219)</f>
        <v>0</v>
      </c>
      <c r="D220" s="183"/>
      <c r="E220" s="184"/>
    </row>
    <row r="221" spans="2:5" x14ac:dyDescent="0.2">
      <c r="B221" s="3"/>
    </row>
    <row r="223" spans="2:5" ht="24" customHeight="1" x14ac:dyDescent="0.2">
      <c r="B223" s="67" t="s">
        <v>149</v>
      </c>
      <c r="C223" s="59" t="s">
        <v>9</v>
      </c>
      <c r="D223" s="22" t="s">
        <v>145</v>
      </c>
      <c r="E223" s="22" t="s">
        <v>125</v>
      </c>
    </row>
    <row r="224" spans="2:5" x14ac:dyDescent="0.2">
      <c r="B224" s="54" t="s">
        <v>150</v>
      </c>
      <c r="C224" s="68"/>
      <c r="D224" s="69"/>
      <c r="E224" s="70"/>
    </row>
    <row r="225" spans="2:5" x14ac:dyDescent="0.2">
      <c r="B225" s="71"/>
      <c r="C225" s="72"/>
      <c r="D225" s="73"/>
      <c r="E225" s="74"/>
    </row>
    <row r="226" spans="2:5" x14ac:dyDescent="0.2">
      <c r="B226" s="75"/>
      <c r="C226" s="76"/>
      <c r="D226" s="77"/>
      <c r="E226" s="78"/>
    </row>
    <row r="227" spans="2:5" ht="16.5" customHeight="1" x14ac:dyDescent="0.2">
      <c r="C227" s="22">
        <f>SUM(C225:C226)</f>
        <v>0</v>
      </c>
      <c r="D227" s="183"/>
      <c r="E227" s="184"/>
    </row>
    <row r="230" spans="2:5" ht="24" customHeight="1" x14ac:dyDescent="0.2">
      <c r="B230" s="67" t="s">
        <v>151</v>
      </c>
      <c r="C230" s="59" t="s">
        <v>9</v>
      </c>
      <c r="D230" s="79" t="s">
        <v>145</v>
      </c>
      <c r="E230" s="79" t="s">
        <v>47</v>
      </c>
    </row>
    <row r="231" spans="2:5" x14ac:dyDescent="0.2">
      <c r="B231" s="23" t="s">
        <v>152</v>
      </c>
      <c r="C231" s="80">
        <f>SUM(C232:C232)</f>
        <v>0</v>
      </c>
      <c r="D231" s="24">
        <v>0</v>
      </c>
      <c r="E231" s="24">
        <v>0</v>
      </c>
    </row>
    <row r="232" spans="2:5" ht="30" x14ac:dyDescent="0.2">
      <c r="B232" s="48" t="s">
        <v>15</v>
      </c>
      <c r="C232" s="81" t="s">
        <v>15</v>
      </c>
      <c r="D232" s="82" t="s">
        <v>153</v>
      </c>
      <c r="E232" s="26"/>
    </row>
    <row r="233" spans="2:5" x14ac:dyDescent="0.2">
      <c r="B233" s="27"/>
      <c r="C233" s="83"/>
      <c r="D233" s="84">
        <v>0</v>
      </c>
      <c r="E233" s="84">
        <v>0</v>
      </c>
    </row>
    <row r="234" spans="2:5" ht="18.75" customHeight="1" x14ac:dyDescent="0.2">
      <c r="C234" s="22">
        <f>SUM(C232:C233)</f>
        <v>0</v>
      </c>
      <c r="D234" s="183"/>
      <c r="E234" s="184"/>
    </row>
    <row r="238" spans="2:5" x14ac:dyDescent="0.2">
      <c r="B238" s="15" t="s">
        <v>154</v>
      </c>
    </row>
    <row r="239" spans="2:5" x14ac:dyDescent="0.2">
      <c r="B239" s="15"/>
    </row>
    <row r="240" spans="2:5" x14ac:dyDescent="0.2">
      <c r="B240" s="15" t="s">
        <v>155</v>
      </c>
    </row>
    <row r="242" spans="2:5" ht="24" customHeight="1" x14ac:dyDescent="0.2">
      <c r="B242" s="58" t="s">
        <v>156</v>
      </c>
      <c r="C242" s="85" t="s">
        <v>9</v>
      </c>
      <c r="D242" s="22" t="s">
        <v>157</v>
      </c>
      <c r="E242" s="22" t="s">
        <v>47</v>
      </c>
    </row>
    <row r="243" spans="2:5" x14ac:dyDescent="0.2">
      <c r="B243" s="86" t="s">
        <v>158</v>
      </c>
      <c r="C243" s="92">
        <v>15750</v>
      </c>
      <c r="D243" s="38"/>
      <c r="E243" s="26"/>
    </row>
    <row r="244" spans="2:5" x14ac:dyDescent="0.2">
      <c r="B244" s="86" t="s">
        <v>159</v>
      </c>
      <c r="C244" s="92">
        <v>54906.28</v>
      </c>
      <c r="D244" s="38"/>
      <c r="E244" s="26"/>
    </row>
    <row r="245" spans="2:5" x14ac:dyDescent="0.2">
      <c r="B245" s="86" t="s">
        <v>160</v>
      </c>
      <c r="C245" s="92">
        <v>70656.28</v>
      </c>
      <c r="D245" s="38"/>
      <c r="E245" s="26"/>
    </row>
    <row r="246" spans="2:5" x14ac:dyDescent="0.2">
      <c r="B246" s="86" t="s">
        <v>161</v>
      </c>
      <c r="C246" s="92">
        <v>346760</v>
      </c>
      <c r="D246" s="38"/>
      <c r="E246" s="26"/>
    </row>
    <row r="247" spans="2:5" x14ac:dyDescent="0.2">
      <c r="B247" s="87" t="s">
        <v>162</v>
      </c>
      <c r="C247" s="92">
        <v>7573</v>
      </c>
      <c r="D247" s="38"/>
      <c r="E247" s="26"/>
    </row>
    <row r="248" spans="2:5" x14ac:dyDescent="0.2">
      <c r="B248" s="87" t="s">
        <v>163</v>
      </c>
      <c r="C248" s="92">
        <v>1199680.7</v>
      </c>
      <c r="D248" s="38"/>
      <c r="E248" s="26"/>
    </row>
    <row r="249" spans="2:5" x14ac:dyDescent="0.2">
      <c r="B249" s="87" t="s">
        <v>164</v>
      </c>
      <c r="C249" s="92">
        <v>39120</v>
      </c>
      <c r="D249" s="38"/>
      <c r="E249" s="26"/>
    </row>
    <row r="250" spans="2:5" x14ac:dyDescent="0.2">
      <c r="B250" s="86" t="s">
        <v>165</v>
      </c>
      <c r="C250" s="92">
        <v>81100</v>
      </c>
      <c r="D250" s="38"/>
      <c r="E250" s="26"/>
    </row>
    <row r="251" spans="2:5" x14ac:dyDescent="0.2">
      <c r="B251" s="87" t="s">
        <v>166</v>
      </c>
      <c r="C251" s="92">
        <v>826567.05</v>
      </c>
      <c r="D251" s="38"/>
      <c r="E251" s="26"/>
    </row>
    <row r="252" spans="2:5" x14ac:dyDescent="0.2">
      <c r="B252" s="87" t="s">
        <v>167</v>
      </c>
      <c r="C252" s="92">
        <v>2500800.75</v>
      </c>
      <c r="D252" s="38"/>
      <c r="E252" s="26"/>
    </row>
    <row r="253" spans="2:5" x14ac:dyDescent="0.2">
      <c r="B253" s="87" t="s">
        <v>168</v>
      </c>
      <c r="C253" s="92">
        <v>2571457.0299999998</v>
      </c>
      <c r="D253" s="38"/>
      <c r="E253" s="26"/>
    </row>
    <row r="254" spans="2:5" x14ac:dyDescent="0.2">
      <c r="B254" s="87" t="s">
        <v>169</v>
      </c>
      <c r="C254" s="92">
        <v>74779.12</v>
      </c>
      <c r="D254" s="38"/>
      <c r="E254" s="26"/>
    </row>
    <row r="255" spans="2:5" x14ac:dyDescent="0.2">
      <c r="B255" s="87" t="s">
        <v>170</v>
      </c>
      <c r="C255" s="92">
        <v>74779.12</v>
      </c>
      <c r="D255" s="38"/>
      <c r="E255" s="26"/>
    </row>
    <row r="256" spans="2:5" x14ac:dyDescent="0.2">
      <c r="B256" s="87" t="s">
        <v>171</v>
      </c>
      <c r="C256" s="92">
        <v>9910</v>
      </c>
      <c r="D256" s="38"/>
      <c r="E256" s="26"/>
    </row>
    <row r="257" spans="2:5" x14ac:dyDescent="0.2">
      <c r="B257" s="87" t="s">
        <v>172</v>
      </c>
      <c r="C257" s="92">
        <v>44573</v>
      </c>
      <c r="D257" s="38"/>
      <c r="E257" s="26"/>
    </row>
    <row r="258" spans="2:5" x14ac:dyDescent="0.2">
      <c r="B258" s="87" t="s">
        <v>173</v>
      </c>
      <c r="C258" s="92">
        <v>1612200</v>
      </c>
      <c r="D258" s="38"/>
      <c r="E258" s="26"/>
    </row>
    <row r="259" spans="2:5" x14ac:dyDescent="0.2">
      <c r="B259" s="87" t="s">
        <v>174</v>
      </c>
      <c r="C259" s="92">
        <v>1666683</v>
      </c>
      <c r="D259" s="38"/>
      <c r="E259" s="26"/>
    </row>
    <row r="260" spans="2:5" x14ac:dyDescent="0.2">
      <c r="B260" s="87" t="s">
        <v>175</v>
      </c>
      <c r="C260" s="92">
        <v>1741462.12</v>
      </c>
      <c r="D260" s="38"/>
      <c r="E260" s="26"/>
    </row>
    <row r="261" spans="2:5" x14ac:dyDescent="0.2">
      <c r="B261" s="55" t="s">
        <v>176</v>
      </c>
      <c r="C261" s="137">
        <v>4312919.1500000004</v>
      </c>
      <c r="D261" s="38"/>
      <c r="E261" s="26"/>
    </row>
    <row r="262" spans="2:5" x14ac:dyDescent="0.2">
      <c r="B262" s="87" t="s">
        <v>177</v>
      </c>
      <c r="C262" s="92">
        <v>14922726.42</v>
      </c>
      <c r="D262" s="38"/>
      <c r="E262" s="26"/>
    </row>
    <row r="263" spans="2:5" x14ac:dyDescent="0.2">
      <c r="B263" s="87" t="s">
        <v>178</v>
      </c>
      <c r="C263" s="92">
        <v>616810.44999999995</v>
      </c>
      <c r="D263" s="38"/>
      <c r="E263" s="26"/>
    </row>
    <row r="264" spans="2:5" x14ac:dyDescent="0.2">
      <c r="B264" s="87" t="s">
        <v>179</v>
      </c>
      <c r="C264" s="92">
        <v>1463044.13</v>
      </c>
      <c r="D264" s="38"/>
      <c r="E264" s="26"/>
    </row>
    <row r="265" spans="2:5" x14ac:dyDescent="0.2">
      <c r="B265" s="87" t="s">
        <v>180</v>
      </c>
      <c r="C265" s="92">
        <v>17002581</v>
      </c>
      <c r="D265" s="38"/>
      <c r="E265" s="26"/>
    </row>
    <row r="266" spans="2:5" x14ac:dyDescent="0.2">
      <c r="B266" s="87" t="s">
        <v>181</v>
      </c>
      <c r="C266" s="92">
        <v>17002581</v>
      </c>
      <c r="D266" s="38"/>
      <c r="E266" s="26"/>
    </row>
    <row r="267" spans="2:5" x14ac:dyDescent="0.2">
      <c r="B267" s="87" t="s">
        <v>182</v>
      </c>
      <c r="C267" s="92">
        <v>15889940</v>
      </c>
      <c r="D267" s="38"/>
      <c r="E267" s="26"/>
    </row>
    <row r="268" spans="2:5" x14ac:dyDescent="0.2">
      <c r="B268" s="87" t="s">
        <v>183</v>
      </c>
      <c r="C268" s="92">
        <v>2806093.06</v>
      </c>
      <c r="D268" s="38"/>
      <c r="E268" s="26"/>
    </row>
    <row r="269" spans="2:5" x14ac:dyDescent="0.2">
      <c r="B269" s="87" t="s">
        <v>184</v>
      </c>
      <c r="C269" s="92">
        <v>7163634.3600000003</v>
      </c>
      <c r="D269" s="38"/>
      <c r="E269" s="26"/>
    </row>
    <row r="270" spans="2:5" x14ac:dyDescent="0.2">
      <c r="B270" s="87" t="s">
        <v>185</v>
      </c>
      <c r="C270" s="92">
        <v>25859667.420000002</v>
      </c>
      <c r="D270" s="38"/>
      <c r="E270" s="26"/>
    </row>
    <row r="271" spans="2:5" x14ac:dyDescent="0.2">
      <c r="B271" s="87" t="s">
        <v>186</v>
      </c>
      <c r="C271" s="92">
        <v>25859667.420000002</v>
      </c>
      <c r="D271" s="38"/>
      <c r="E271" s="26"/>
    </row>
    <row r="272" spans="2:5" x14ac:dyDescent="0.2">
      <c r="B272" s="55" t="s">
        <v>187</v>
      </c>
      <c r="C272" s="137">
        <v>42862248.420000002</v>
      </c>
      <c r="D272" s="38"/>
      <c r="E272" s="26"/>
    </row>
    <row r="273" spans="2:5" x14ac:dyDescent="0.2">
      <c r="B273" s="88"/>
      <c r="C273" s="143" t="s">
        <v>15</v>
      </c>
      <c r="D273" s="42"/>
      <c r="E273" s="28"/>
    </row>
    <row r="274" spans="2:5" ht="15.75" customHeight="1" x14ac:dyDescent="0.2">
      <c r="C274" s="138">
        <f>C261+C272</f>
        <v>47175167.57</v>
      </c>
      <c r="D274" s="183"/>
      <c r="E274" s="184"/>
    </row>
    <row r="275" spans="2:5" x14ac:dyDescent="0.2">
      <c r="C275" s="89" t="s">
        <v>15</v>
      </c>
    </row>
    <row r="277" spans="2:5" ht="24.75" customHeight="1" x14ac:dyDescent="0.2">
      <c r="B277" s="58" t="s">
        <v>188</v>
      </c>
      <c r="C277" s="85" t="s">
        <v>9</v>
      </c>
      <c r="D277" s="22" t="s">
        <v>157</v>
      </c>
      <c r="E277" s="22" t="s">
        <v>47</v>
      </c>
    </row>
    <row r="278" spans="2:5" ht="25.5" x14ac:dyDescent="0.2">
      <c r="B278" s="90" t="s">
        <v>189</v>
      </c>
      <c r="C278" s="144">
        <f>C279+C282</f>
        <v>40705.64</v>
      </c>
      <c r="D278" s="24"/>
      <c r="E278" s="24"/>
    </row>
    <row r="279" spans="2:5" x14ac:dyDescent="0.2">
      <c r="B279" s="25" t="s">
        <v>190</v>
      </c>
      <c r="C279" s="136">
        <f>C280</f>
        <v>40702.71</v>
      </c>
      <c r="D279" s="26"/>
      <c r="E279" s="26"/>
    </row>
    <row r="280" spans="2:5" x14ac:dyDescent="0.2">
      <c r="B280" s="48" t="s">
        <v>191</v>
      </c>
      <c r="C280" s="26">
        <v>40702.71</v>
      </c>
      <c r="D280" s="26"/>
      <c r="E280" s="26"/>
    </row>
    <row r="281" spans="2:5" x14ac:dyDescent="0.2">
      <c r="B281" s="48"/>
      <c r="C281" s="26"/>
      <c r="D281" s="26"/>
      <c r="E281" s="26"/>
    </row>
    <row r="282" spans="2:5" x14ac:dyDescent="0.2">
      <c r="B282" s="25" t="s">
        <v>192</v>
      </c>
      <c r="C282" s="136">
        <f>C283</f>
        <v>2.93</v>
      </c>
      <c r="D282" s="26"/>
      <c r="E282" s="26"/>
    </row>
    <row r="283" spans="2:5" x14ac:dyDescent="0.2">
      <c r="B283" s="48" t="s">
        <v>193</v>
      </c>
      <c r="C283" s="26">
        <v>2.93</v>
      </c>
      <c r="D283" s="26"/>
      <c r="E283" s="26"/>
    </row>
    <row r="284" spans="2:5" x14ac:dyDescent="0.2">
      <c r="B284" s="27"/>
      <c r="C284" s="28"/>
      <c r="D284" s="28"/>
      <c r="E284" s="28"/>
    </row>
    <row r="285" spans="2:5" ht="16.5" customHeight="1" x14ac:dyDescent="0.2">
      <c r="C285" s="129">
        <f>C279+C282</f>
        <v>40705.64</v>
      </c>
      <c r="D285" s="183"/>
      <c r="E285" s="184"/>
    </row>
    <row r="289" spans="2:5" x14ac:dyDescent="0.2">
      <c r="B289" s="15" t="s">
        <v>194</v>
      </c>
    </row>
    <row r="291" spans="2:5" ht="26.25" customHeight="1" x14ac:dyDescent="0.2">
      <c r="B291" s="67" t="s">
        <v>195</v>
      </c>
      <c r="C291" s="59" t="s">
        <v>9</v>
      </c>
      <c r="D291" s="79" t="s">
        <v>196</v>
      </c>
      <c r="E291" s="22" t="s">
        <v>197</v>
      </c>
    </row>
    <row r="292" spans="2:5" x14ac:dyDescent="0.2">
      <c r="B292" s="23" t="s">
        <v>198</v>
      </c>
      <c r="C292" s="145">
        <f>SUM(C293:C365)</f>
        <v>35168577.719999999</v>
      </c>
      <c r="D292" s="80">
        <f>SUM(D293:D365)</f>
        <v>100.00049999999999</v>
      </c>
      <c r="E292" s="47">
        <v>0</v>
      </c>
    </row>
    <row r="293" spans="2:5" x14ac:dyDescent="0.2">
      <c r="B293" s="91" t="s">
        <v>199</v>
      </c>
      <c r="C293" s="92">
        <v>17203494.41</v>
      </c>
      <c r="D293" s="92">
        <v>48.917200000000001</v>
      </c>
      <c r="E293" s="38"/>
    </row>
    <row r="294" spans="2:5" x14ac:dyDescent="0.2">
      <c r="B294" s="91" t="s">
        <v>200</v>
      </c>
      <c r="C294" s="92">
        <v>938113.96</v>
      </c>
      <c r="D294" s="92">
        <v>2.6675</v>
      </c>
      <c r="E294" s="38"/>
    </row>
    <row r="295" spans="2:5" x14ac:dyDescent="0.2">
      <c r="B295" s="91" t="s">
        <v>201</v>
      </c>
      <c r="C295" s="92">
        <v>1520318.59</v>
      </c>
      <c r="D295" s="92">
        <v>4.3228999999999997</v>
      </c>
      <c r="E295" s="38"/>
    </row>
    <row r="296" spans="2:5" x14ac:dyDescent="0.2">
      <c r="B296" s="91" t="s">
        <v>202</v>
      </c>
      <c r="C296" s="92">
        <v>1120850.17</v>
      </c>
      <c r="D296" s="92">
        <v>3.1871</v>
      </c>
      <c r="E296" s="38"/>
    </row>
    <row r="297" spans="2:5" x14ac:dyDescent="0.2">
      <c r="B297" s="91" t="s">
        <v>203</v>
      </c>
      <c r="C297" s="92">
        <v>2766244.56</v>
      </c>
      <c r="D297" s="92">
        <v>7.8657000000000004</v>
      </c>
      <c r="E297" s="38"/>
    </row>
    <row r="298" spans="2:5" x14ac:dyDescent="0.2">
      <c r="B298" s="91" t="s">
        <v>204</v>
      </c>
      <c r="C298" s="92">
        <v>944467.63</v>
      </c>
      <c r="D298" s="92">
        <v>2.6855000000000002</v>
      </c>
      <c r="E298" s="38"/>
    </row>
    <row r="299" spans="2:5" x14ac:dyDescent="0.2">
      <c r="B299" s="91" t="s">
        <v>205</v>
      </c>
      <c r="C299" s="92">
        <v>336327.21</v>
      </c>
      <c r="D299" s="92">
        <v>0.95630000000000004</v>
      </c>
      <c r="E299" s="38"/>
    </row>
    <row r="300" spans="2:5" x14ac:dyDescent="0.2">
      <c r="B300" s="91" t="s">
        <v>206</v>
      </c>
      <c r="C300" s="92">
        <v>1279003.73</v>
      </c>
      <c r="D300" s="92">
        <v>3.6368</v>
      </c>
      <c r="E300" s="38"/>
    </row>
    <row r="301" spans="2:5" x14ac:dyDescent="0.2">
      <c r="B301" s="50" t="s">
        <v>207</v>
      </c>
      <c r="C301" s="92">
        <v>54836.78</v>
      </c>
      <c r="D301" s="92">
        <v>0.15590000000000001</v>
      </c>
      <c r="E301" s="38"/>
    </row>
    <row r="302" spans="2:5" x14ac:dyDescent="0.2">
      <c r="B302" s="91" t="s">
        <v>208</v>
      </c>
      <c r="C302" s="92">
        <v>6774.4</v>
      </c>
      <c r="D302" s="92">
        <v>1.9300000000000001E-2</v>
      </c>
      <c r="E302" s="38"/>
    </row>
    <row r="303" spans="2:5" x14ac:dyDescent="0.2">
      <c r="B303" s="91" t="s">
        <v>209</v>
      </c>
      <c r="C303" s="92">
        <v>4386.04</v>
      </c>
      <c r="D303" s="92">
        <v>1.2500000000000001E-2</v>
      </c>
      <c r="E303" s="38"/>
    </row>
    <row r="304" spans="2:5" x14ac:dyDescent="0.2">
      <c r="B304" s="91" t="s">
        <v>210</v>
      </c>
      <c r="C304" s="92">
        <v>99698.3</v>
      </c>
      <c r="D304" s="92">
        <v>0.28349999999999997</v>
      </c>
      <c r="E304" s="38"/>
    </row>
    <row r="305" spans="2:5" x14ac:dyDescent="0.2">
      <c r="B305" s="91" t="s">
        <v>211</v>
      </c>
      <c r="C305" s="92">
        <v>1065682.27</v>
      </c>
      <c r="D305" s="92">
        <v>3.0301999999999998</v>
      </c>
      <c r="E305" s="38"/>
    </row>
    <row r="306" spans="2:5" x14ac:dyDescent="0.2">
      <c r="B306" s="91" t="s">
        <v>212</v>
      </c>
      <c r="C306" s="92">
        <v>2285.1999999999998</v>
      </c>
      <c r="D306" s="92">
        <v>6.4999999999999997E-3</v>
      </c>
      <c r="E306" s="38"/>
    </row>
    <row r="307" spans="2:5" x14ac:dyDescent="0.2">
      <c r="B307" s="91" t="s">
        <v>213</v>
      </c>
      <c r="C307" s="92">
        <v>33288.9</v>
      </c>
      <c r="D307" s="92">
        <v>9.4700000000000006E-2</v>
      </c>
      <c r="E307" s="38"/>
    </row>
    <row r="308" spans="2:5" x14ac:dyDescent="0.2">
      <c r="B308" s="91" t="s">
        <v>214</v>
      </c>
      <c r="C308" s="92">
        <v>33359.620000000003</v>
      </c>
      <c r="D308" s="92">
        <v>9.4899999999999998E-2</v>
      </c>
      <c r="E308" s="38"/>
    </row>
    <row r="309" spans="2:5" x14ac:dyDescent="0.2">
      <c r="B309" s="91" t="s">
        <v>215</v>
      </c>
      <c r="C309" s="92">
        <v>8618.7999999999993</v>
      </c>
      <c r="D309" s="92">
        <v>2.4500000000000001E-2</v>
      </c>
      <c r="E309" s="38"/>
    </row>
    <row r="310" spans="2:5" x14ac:dyDescent="0.2">
      <c r="B310" s="91" t="s">
        <v>216</v>
      </c>
      <c r="C310" s="92">
        <v>1252.8</v>
      </c>
      <c r="D310" s="92">
        <v>3.5999999999999999E-3</v>
      </c>
      <c r="E310" s="38"/>
    </row>
    <row r="311" spans="2:5" x14ac:dyDescent="0.2">
      <c r="B311" s="91" t="s">
        <v>217</v>
      </c>
      <c r="C311" s="92">
        <v>113405.31</v>
      </c>
      <c r="D311" s="92">
        <v>0.32250000000000001</v>
      </c>
      <c r="E311" s="38"/>
    </row>
    <row r="312" spans="2:5" x14ac:dyDescent="0.2">
      <c r="B312" s="91" t="s">
        <v>218</v>
      </c>
      <c r="C312" s="92">
        <v>6176.48</v>
      </c>
      <c r="D312" s="92">
        <v>1.7600000000000001E-2</v>
      </c>
      <c r="E312" s="38"/>
    </row>
    <row r="313" spans="2:5" x14ac:dyDescent="0.2">
      <c r="B313" s="91" t="s">
        <v>219</v>
      </c>
      <c r="C313" s="92">
        <v>71507.02</v>
      </c>
      <c r="D313" s="92">
        <v>0.20330000000000001</v>
      </c>
      <c r="E313" s="38"/>
    </row>
    <row r="314" spans="2:5" x14ac:dyDescent="0.2">
      <c r="B314" s="91" t="s">
        <v>220</v>
      </c>
      <c r="C314" s="92">
        <v>25428</v>
      </c>
      <c r="D314" s="92">
        <v>7.2300000000000003E-2</v>
      </c>
      <c r="E314" s="38"/>
    </row>
    <row r="315" spans="2:5" x14ac:dyDescent="0.2">
      <c r="B315" s="91" t="s">
        <v>221</v>
      </c>
      <c r="C315" s="92">
        <v>21793.09</v>
      </c>
      <c r="D315" s="92">
        <v>6.2E-2</v>
      </c>
      <c r="E315" s="38"/>
    </row>
    <row r="316" spans="2:5" x14ac:dyDescent="0.2">
      <c r="B316" s="91" t="s">
        <v>222</v>
      </c>
      <c r="C316" s="92">
        <v>16224</v>
      </c>
      <c r="D316" s="92">
        <v>4.6100000000000002E-2</v>
      </c>
      <c r="E316" s="38"/>
    </row>
    <row r="317" spans="2:5" x14ac:dyDescent="0.2">
      <c r="B317" s="91" t="s">
        <v>223</v>
      </c>
      <c r="C317" s="92">
        <v>5033.5</v>
      </c>
      <c r="D317" s="92">
        <v>1.43E-2</v>
      </c>
      <c r="E317" s="38"/>
    </row>
    <row r="318" spans="2:5" x14ac:dyDescent="0.2">
      <c r="B318" s="91" t="s">
        <v>224</v>
      </c>
      <c r="C318" s="92">
        <v>18206</v>
      </c>
      <c r="D318" s="92">
        <v>5.1799999999999999E-2</v>
      </c>
      <c r="E318" s="38"/>
    </row>
    <row r="319" spans="2:5" x14ac:dyDescent="0.2">
      <c r="B319" s="93" t="s">
        <v>225</v>
      </c>
      <c r="C319" s="92">
        <v>326364.64</v>
      </c>
      <c r="D319" s="92">
        <v>0.92800000000000005</v>
      </c>
      <c r="E319" s="38"/>
    </row>
    <row r="320" spans="2:5" x14ac:dyDescent="0.2">
      <c r="B320" s="93" t="s">
        <v>226</v>
      </c>
      <c r="C320" s="92">
        <v>198</v>
      </c>
      <c r="D320" s="92">
        <v>5.9999999999999995E-4</v>
      </c>
      <c r="E320" s="38"/>
    </row>
    <row r="321" spans="2:5" x14ac:dyDescent="0.2">
      <c r="B321" s="93" t="s">
        <v>227</v>
      </c>
      <c r="C321" s="92">
        <v>36178</v>
      </c>
      <c r="D321" s="92">
        <v>0.10290000000000001</v>
      </c>
      <c r="E321" s="38"/>
    </row>
    <row r="322" spans="2:5" x14ac:dyDescent="0.2">
      <c r="B322" s="93" t="s">
        <v>228</v>
      </c>
      <c r="C322" s="92">
        <v>529.6</v>
      </c>
      <c r="D322" s="92">
        <v>1.5E-3</v>
      </c>
      <c r="E322" s="38"/>
    </row>
    <row r="323" spans="2:5" x14ac:dyDescent="0.2">
      <c r="B323" s="93" t="s">
        <v>229</v>
      </c>
      <c r="C323" s="92">
        <v>66483.539999999994</v>
      </c>
      <c r="D323" s="92">
        <v>0.189</v>
      </c>
      <c r="E323" s="38"/>
    </row>
    <row r="324" spans="2:5" x14ac:dyDescent="0.2">
      <c r="B324" s="93" t="s">
        <v>230</v>
      </c>
      <c r="C324" s="92">
        <v>5858.9</v>
      </c>
      <c r="D324" s="92">
        <v>1.67E-2</v>
      </c>
      <c r="E324" s="38"/>
    </row>
    <row r="325" spans="2:5" x14ac:dyDescent="0.2">
      <c r="B325" s="50" t="s">
        <v>231</v>
      </c>
      <c r="C325" s="92">
        <v>32307.56</v>
      </c>
      <c r="D325" s="92">
        <v>9.1899999999999996E-2</v>
      </c>
      <c r="E325" s="38"/>
    </row>
    <row r="326" spans="2:5" x14ac:dyDescent="0.2">
      <c r="B326" s="93" t="s">
        <v>232</v>
      </c>
      <c r="C326" s="92">
        <v>3821</v>
      </c>
      <c r="D326" s="92">
        <v>1.09E-2</v>
      </c>
      <c r="E326" s="38"/>
    </row>
    <row r="327" spans="2:5" x14ac:dyDescent="0.2">
      <c r="B327" s="91" t="s">
        <v>233</v>
      </c>
      <c r="C327" s="92">
        <v>339884.53</v>
      </c>
      <c r="D327" s="92">
        <v>0.96640000000000004</v>
      </c>
      <c r="E327" s="38"/>
    </row>
    <row r="328" spans="2:5" x14ac:dyDescent="0.2">
      <c r="B328" s="91" t="s">
        <v>234</v>
      </c>
      <c r="C328" s="92">
        <v>12810.5</v>
      </c>
      <c r="D328" s="92">
        <v>3.6400000000000002E-2</v>
      </c>
      <c r="E328" s="38"/>
    </row>
    <row r="329" spans="2:5" x14ac:dyDescent="0.2">
      <c r="B329" s="91" t="s">
        <v>235</v>
      </c>
      <c r="C329" s="92">
        <v>68413.91</v>
      </c>
      <c r="D329" s="92">
        <v>0.19450000000000001</v>
      </c>
      <c r="E329" s="38"/>
    </row>
    <row r="330" spans="2:5" x14ac:dyDescent="0.2">
      <c r="B330" s="91" t="s">
        <v>236</v>
      </c>
      <c r="C330" s="92">
        <v>734.9</v>
      </c>
      <c r="D330" s="92">
        <v>2.0999999999999999E-3</v>
      </c>
      <c r="E330" s="38"/>
    </row>
    <row r="331" spans="2:5" x14ac:dyDescent="0.2">
      <c r="B331" s="91" t="s">
        <v>237</v>
      </c>
      <c r="C331" s="92">
        <v>385760.7</v>
      </c>
      <c r="D331" s="92">
        <v>1.0969</v>
      </c>
      <c r="E331" s="38"/>
    </row>
    <row r="332" spans="2:5" x14ac:dyDescent="0.2">
      <c r="B332" s="91" t="s">
        <v>238</v>
      </c>
      <c r="C332" s="92">
        <v>19414.25</v>
      </c>
      <c r="D332" s="92">
        <v>5.5199999999999999E-2</v>
      </c>
      <c r="E332" s="38"/>
    </row>
    <row r="333" spans="2:5" x14ac:dyDescent="0.2">
      <c r="B333" s="93" t="s">
        <v>239</v>
      </c>
      <c r="C333" s="92">
        <v>238550.03</v>
      </c>
      <c r="D333" s="92">
        <v>0.67830000000000001</v>
      </c>
      <c r="E333" s="38"/>
    </row>
    <row r="334" spans="2:5" x14ac:dyDescent="0.2">
      <c r="B334" s="50" t="s">
        <v>240</v>
      </c>
      <c r="C334" s="92">
        <v>688920.87</v>
      </c>
      <c r="D334" s="92">
        <v>1.9589000000000001</v>
      </c>
      <c r="E334" s="38"/>
    </row>
    <row r="335" spans="2:5" x14ac:dyDescent="0.2">
      <c r="B335" s="91" t="s">
        <v>241</v>
      </c>
      <c r="C335" s="92">
        <v>67707.600000000006</v>
      </c>
      <c r="D335" s="92">
        <v>0.1925</v>
      </c>
      <c r="E335" s="38"/>
    </row>
    <row r="336" spans="2:5" x14ac:dyDescent="0.2">
      <c r="B336" s="50" t="s">
        <v>242</v>
      </c>
      <c r="C336" s="92">
        <v>10481.120000000001</v>
      </c>
      <c r="D336" s="92">
        <v>2.98E-2</v>
      </c>
      <c r="E336" s="38"/>
    </row>
    <row r="337" spans="2:5" x14ac:dyDescent="0.2">
      <c r="B337" s="91" t="s">
        <v>243</v>
      </c>
      <c r="C337" s="92">
        <v>610134.63</v>
      </c>
      <c r="D337" s="92">
        <v>1.7349000000000001</v>
      </c>
      <c r="E337" s="38"/>
    </row>
    <row r="338" spans="2:5" x14ac:dyDescent="0.2">
      <c r="B338" s="93" t="s">
        <v>244</v>
      </c>
      <c r="C338" s="92">
        <v>172707.93</v>
      </c>
      <c r="D338" s="92">
        <v>0.49109999999999998</v>
      </c>
      <c r="E338" s="38"/>
    </row>
    <row r="339" spans="2:5" x14ac:dyDescent="0.2">
      <c r="B339" s="93" t="s">
        <v>245</v>
      </c>
      <c r="C339" s="92">
        <v>345216</v>
      </c>
      <c r="D339" s="92">
        <v>0.98160000000000003</v>
      </c>
      <c r="E339" s="38"/>
    </row>
    <row r="340" spans="2:5" x14ac:dyDescent="0.2">
      <c r="B340" s="93" t="s">
        <v>246</v>
      </c>
      <c r="C340" s="92">
        <v>129004.01</v>
      </c>
      <c r="D340" s="92">
        <v>0.36680000000000001</v>
      </c>
      <c r="E340" s="38"/>
    </row>
    <row r="341" spans="2:5" x14ac:dyDescent="0.2">
      <c r="B341" s="93" t="s">
        <v>247</v>
      </c>
      <c r="C341" s="92">
        <v>230412.93</v>
      </c>
      <c r="D341" s="92">
        <v>0.6552</v>
      </c>
      <c r="E341" s="38"/>
    </row>
    <row r="342" spans="2:5" x14ac:dyDescent="0.2">
      <c r="B342" s="93" t="s">
        <v>248</v>
      </c>
      <c r="C342" s="92">
        <v>36594.93</v>
      </c>
      <c r="D342" s="92">
        <v>0.1041</v>
      </c>
      <c r="E342" s="38"/>
    </row>
    <row r="343" spans="2:5" x14ac:dyDescent="0.2">
      <c r="B343" s="93" t="s">
        <v>249</v>
      </c>
      <c r="C343" s="92">
        <v>718300.69</v>
      </c>
      <c r="D343" s="92">
        <v>2.0425</v>
      </c>
      <c r="E343" s="38"/>
    </row>
    <row r="344" spans="2:5" x14ac:dyDescent="0.2">
      <c r="B344" s="93" t="s">
        <v>250</v>
      </c>
      <c r="C344" s="92">
        <v>64252.76</v>
      </c>
      <c r="D344" s="92">
        <v>0.1827</v>
      </c>
      <c r="E344" s="38"/>
    </row>
    <row r="345" spans="2:5" x14ac:dyDescent="0.2">
      <c r="B345" s="91" t="s">
        <v>251</v>
      </c>
      <c r="C345" s="92">
        <v>165907.18</v>
      </c>
      <c r="D345" s="92">
        <v>0.47170000000000001</v>
      </c>
      <c r="E345" s="38"/>
    </row>
    <row r="346" spans="2:5" x14ac:dyDescent="0.2">
      <c r="B346" s="91" t="s">
        <v>252</v>
      </c>
      <c r="C346" s="92">
        <v>5300.02</v>
      </c>
      <c r="D346" s="92">
        <v>1.5100000000000001E-2</v>
      </c>
      <c r="E346" s="38"/>
    </row>
    <row r="347" spans="2:5" x14ac:dyDescent="0.2">
      <c r="B347" s="91" t="s">
        <v>253</v>
      </c>
      <c r="C347" s="92">
        <v>145909.43</v>
      </c>
      <c r="D347" s="92">
        <v>0.41489999999999999</v>
      </c>
      <c r="E347" s="38"/>
    </row>
    <row r="348" spans="2:5" x14ac:dyDescent="0.2">
      <c r="B348" s="91" t="s">
        <v>254</v>
      </c>
      <c r="C348" s="92">
        <v>48740.01</v>
      </c>
      <c r="D348" s="92">
        <v>0.1386</v>
      </c>
      <c r="E348" s="38"/>
    </row>
    <row r="349" spans="2:5" x14ac:dyDescent="0.2">
      <c r="B349" s="91" t="s">
        <v>255</v>
      </c>
      <c r="C349" s="92">
        <v>20732</v>
      </c>
      <c r="D349" s="92">
        <v>5.8999999999999997E-2</v>
      </c>
      <c r="E349" s="38"/>
    </row>
    <row r="350" spans="2:5" x14ac:dyDescent="0.2">
      <c r="B350" s="91" t="s">
        <v>256</v>
      </c>
      <c r="C350" s="92">
        <v>942</v>
      </c>
      <c r="D350" s="92">
        <v>2.7000000000000001E-3</v>
      </c>
      <c r="E350" s="38"/>
    </row>
    <row r="351" spans="2:5" x14ac:dyDescent="0.2">
      <c r="B351" s="91" t="s">
        <v>257</v>
      </c>
      <c r="C351" s="92">
        <v>25741.72</v>
      </c>
      <c r="D351" s="92">
        <v>7.3200000000000001E-2</v>
      </c>
      <c r="E351" s="38"/>
    </row>
    <row r="352" spans="2:5" x14ac:dyDescent="0.2">
      <c r="B352" s="91" t="s">
        <v>258</v>
      </c>
      <c r="C352" s="92">
        <v>28003.5</v>
      </c>
      <c r="D352" s="92">
        <v>7.9600000000000004E-2</v>
      </c>
      <c r="E352" s="38"/>
    </row>
    <row r="353" spans="2:5" x14ac:dyDescent="0.2">
      <c r="B353" s="91" t="s">
        <v>259</v>
      </c>
      <c r="C353" s="92">
        <v>100445.4</v>
      </c>
      <c r="D353" s="92">
        <v>0.28560000000000002</v>
      </c>
      <c r="E353" s="38"/>
    </row>
    <row r="354" spans="2:5" x14ac:dyDescent="0.2">
      <c r="B354" s="91" t="s">
        <v>260</v>
      </c>
      <c r="C354" s="92">
        <v>8811.24</v>
      </c>
      <c r="D354" s="92">
        <v>2.5100000000000001E-2</v>
      </c>
      <c r="E354" s="38"/>
    </row>
    <row r="355" spans="2:5" x14ac:dyDescent="0.2">
      <c r="B355" s="93" t="s">
        <v>261</v>
      </c>
      <c r="C355" s="92">
        <v>2577.9</v>
      </c>
      <c r="D355" s="92">
        <v>7.3000000000000001E-3</v>
      </c>
      <c r="E355" s="38"/>
    </row>
    <row r="356" spans="2:5" x14ac:dyDescent="0.2">
      <c r="B356" s="91" t="s">
        <v>262</v>
      </c>
      <c r="C356" s="92">
        <v>382443.21</v>
      </c>
      <c r="D356" s="92">
        <v>1.0874999999999999</v>
      </c>
      <c r="E356" s="38"/>
    </row>
    <row r="357" spans="2:5" x14ac:dyDescent="0.2">
      <c r="B357" s="91" t="s">
        <v>263</v>
      </c>
      <c r="C357" s="92">
        <v>30800</v>
      </c>
      <c r="D357" s="92">
        <v>8.7599999999999997E-2</v>
      </c>
      <c r="E357" s="38"/>
    </row>
    <row r="358" spans="2:5" x14ac:dyDescent="0.2">
      <c r="B358" s="93" t="s">
        <v>264</v>
      </c>
      <c r="C358" s="92">
        <v>16142.36</v>
      </c>
      <c r="D358" s="92">
        <v>4.5900000000000003E-2</v>
      </c>
      <c r="E358" s="38"/>
    </row>
    <row r="359" spans="2:5" x14ac:dyDescent="0.2">
      <c r="B359" s="91" t="s">
        <v>265</v>
      </c>
      <c r="C359" s="92">
        <v>500259.41</v>
      </c>
      <c r="D359" s="92">
        <v>1.4225000000000001</v>
      </c>
      <c r="E359" s="38"/>
    </row>
    <row r="360" spans="2:5" x14ac:dyDescent="0.2">
      <c r="B360" s="91" t="s">
        <v>266</v>
      </c>
      <c r="C360" s="92">
        <v>797</v>
      </c>
      <c r="D360" s="92">
        <v>2.3E-3</v>
      </c>
      <c r="E360" s="38"/>
    </row>
    <row r="361" spans="2:5" x14ac:dyDescent="0.2">
      <c r="B361" s="91" t="s">
        <v>267</v>
      </c>
      <c r="C361" s="92">
        <v>447686</v>
      </c>
      <c r="D361" s="92">
        <v>1.2729999999999999</v>
      </c>
      <c r="E361" s="38"/>
    </row>
    <row r="362" spans="2:5" x14ac:dyDescent="0.2">
      <c r="B362" s="91" t="s">
        <v>268</v>
      </c>
      <c r="C362" s="92">
        <v>138544.21</v>
      </c>
      <c r="D362" s="92">
        <v>0.39389999999999997</v>
      </c>
      <c r="E362" s="38"/>
    </row>
    <row r="363" spans="2:5" x14ac:dyDescent="0.2">
      <c r="B363" s="91" t="s">
        <v>269</v>
      </c>
      <c r="C363" s="92">
        <v>665600.72</v>
      </c>
      <c r="D363" s="92">
        <v>1.8926000000000001</v>
      </c>
      <c r="E363" s="38"/>
    </row>
    <row r="364" spans="2:5" x14ac:dyDescent="0.2">
      <c r="B364" s="50" t="s">
        <v>270</v>
      </c>
      <c r="C364" s="92">
        <v>125373.32</v>
      </c>
      <c r="D364" s="92">
        <v>0.35649999999999998</v>
      </c>
      <c r="E364" s="38"/>
    </row>
    <row r="365" spans="2:5" x14ac:dyDescent="0.2">
      <c r="B365" s="94" t="s">
        <v>271</v>
      </c>
      <c r="C365" s="92">
        <v>0.79</v>
      </c>
      <c r="D365" s="92">
        <v>0</v>
      </c>
      <c r="E365" s="38"/>
    </row>
    <row r="366" spans="2:5" ht="15.75" customHeight="1" x14ac:dyDescent="0.2">
      <c r="C366" s="138">
        <f>SUM(C293:C365)</f>
        <v>35168577.719999999</v>
      </c>
      <c r="D366" s="52">
        <v>100</v>
      </c>
      <c r="E366" s="22"/>
    </row>
    <row r="370" spans="2:7" x14ac:dyDescent="0.2">
      <c r="B370" s="15" t="s">
        <v>272</v>
      </c>
    </row>
    <row r="372" spans="2:7" ht="28.5" customHeight="1" x14ac:dyDescent="0.2">
      <c r="B372" s="67" t="s">
        <v>273</v>
      </c>
      <c r="C372" s="85" t="s">
        <v>56</v>
      </c>
      <c r="D372" s="22" t="s">
        <v>57</v>
      </c>
      <c r="E372" s="22" t="s">
        <v>274</v>
      </c>
      <c r="F372" s="95" t="s">
        <v>10</v>
      </c>
      <c r="G372" s="59" t="s">
        <v>145</v>
      </c>
    </row>
    <row r="373" spans="2:7" x14ac:dyDescent="0.2">
      <c r="B373" s="54" t="s">
        <v>275</v>
      </c>
      <c r="C373" s="145">
        <v>118804897.64</v>
      </c>
      <c r="D373" s="145">
        <v>121204401.63</v>
      </c>
      <c r="E373" s="145">
        <v>2399503.9900000002</v>
      </c>
      <c r="F373" s="96">
        <v>0</v>
      </c>
      <c r="G373" s="96">
        <v>0</v>
      </c>
    </row>
    <row r="374" spans="2:7" x14ac:dyDescent="0.2">
      <c r="B374" s="97" t="s">
        <v>276</v>
      </c>
      <c r="C374" s="92">
        <v>65191281.75</v>
      </c>
      <c r="D374" s="92">
        <v>65191281.75</v>
      </c>
      <c r="E374" s="154">
        <v>0</v>
      </c>
      <c r="F374" s="98">
        <v>0</v>
      </c>
      <c r="G374" s="49">
        <v>0</v>
      </c>
    </row>
    <row r="375" spans="2:7" x14ac:dyDescent="0.2">
      <c r="B375" s="97" t="s">
        <v>277</v>
      </c>
      <c r="C375" s="92">
        <v>-300472.40999999997</v>
      </c>
      <c r="D375" s="92">
        <v>-300472.40999999997</v>
      </c>
      <c r="E375" s="154">
        <v>0</v>
      </c>
      <c r="F375" s="98">
        <v>0</v>
      </c>
      <c r="G375" s="49">
        <v>0</v>
      </c>
    </row>
    <row r="376" spans="2:7" x14ac:dyDescent="0.2">
      <c r="B376" s="97" t="s">
        <v>278</v>
      </c>
      <c r="C376" s="92">
        <v>2395292.2200000002</v>
      </c>
      <c r="D376" s="92">
        <v>291170.92</v>
      </c>
      <c r="E376" s="92">
        <v>-2104121.2999999998</v>
      </c>
      <c r="F376" s="98">
        <v>0</v>
      </c>
      <c r="G376" s="49">
        <v>0</v>
      </c>
    </row>
    <row r="377" spans="2:7" x14ac:dyDescent="0.2">
      <c r="B377" s="97" t="s">
        <v>279</v>
      </c>
      <c r="C377" s="92">
        <v>6634524.4800000004</v>
      </c>
      <c r="D377" s="92">
        <v>1807533.07</v>
      </c>
      <c r="E377" s="92">
        <v>-4826991.41</v>
      </c>
      <c r="F377" s="98">
        <v>0</v>
      </c>
      <c r="G377" s="49">
        <v>0</v>
      </c>
    </row>
    <row r="378" spans="2:7" x14ac:dyDescent="0.2">
      <c r="B378" s="97" t="s">
        <v>280</v>
      </c>
      <c r="C378" s="92">
        <v>111000</v>
      </c>
      <c r="D378" s="154">
        <v>0</v>
      </c>
      <c r="E378" s="92">
        <v>-111000</v>
      </c>
      <c r="F378" s="98">
        <v>0</v>
      </c>
      <c r="G378" s="49">
        <v>0</v>
      </c>
    </row>
    <row r="379" spans="2:7" x14ac:dyDescent="0.2">
      <c r="B379" s="97" t="s">
        <v>281</v>
      </c>
      <c r="C379" s="92">
        <v>2499231.84</v>
      </c>
      <c r="D379" s="92">
        <v>-2499231.84</v>
      </c>
      <c r="E379" s="154">
        <v>0</v>
      </c>
      <c r="F379" s="98">
        <v>0</v>
      </c>
      <c r="G379" s="49">
        <v>0</v>
      </c>
    </row>
    <row r="380" spans="2:7" x14ac:dyDescent="0.2">
      <c r="B380" s="97" t="s">
        <v>282</v>
      </c>
      <c r="C380" s="92">
        <v>683820.37</v>
      </c>
      <c r="D380" s="92">
        <v>683820.37</v>
      </c>
      <c r="E380" s="154">
        <v>0</v>
      </c>
      <c r="F380" s="98">
        <v>0</v>
      </c>
      <c r="G380" s="49">
        <v>0</v>
      </c>
    </row>
    <row r="381" spans="2:7" x14ac:dyDescent="0.2">
      <c r="B381" s="97" t="s">
        <v>283</v>
      </c>
      <c r="C381" s="92">
        <v>7499997.4800000004</v>
      </c>
      <c r="D381" s="92">
        <v>7499997.4800000004</v>
      </c>
      <c r="E381" s="154">
        <v>0</v>
      </c>
      <c r="F381" s="98">
        <v>0</v>
      </c>
      <c r="G381" s="49">
        <v>0</v>
      </c>
    </row>
    <row r="382" spans="2:7" x14ac:dyDescent="0.2">
      <c r="B382" s="97" t="s">
        <v>284</v>
      </c>
      <c r="C382" s="92">
        <v>5146746.5</v>
      </c>
      <c r="D382" s="92">
        <v>5257746.5</v>
      </c>
      <c r="E382" s="92">
        <v>111000</v>
      </c>
      <c r="F382" s="98">
        <v>0</v>
      </c>
      <c r="G382" s="49">
        <v>0</v>
      </c>
    </row>
    <row r="383" spans="2:7" x14ac:dyDescent="0.2">
      <c r="B383" s="97" t="s">
        <v>285</v>
      </c>
      <c r="C383" s="92">
        <v>16500000</v>
      </c>
      <c r="D383" s="92">
        <v>16500000</v>
      </c>
      <c r="E383" s="154">
        <v>0</v>
      </c>
      <c r="F383" s="98">
        <v>0</v>
      </c>
      <c r="G383" s="49">
        <v>0</v>
      </c>
    </row>
    <row r="384" spans="2:7" x14ac:dyDescent="0.2">
      <c r="B384" s="97" t="s">
        <v>286</v>
      </c>
      <c r="C384" s="92">
        <v>1073800</v>
      </c>
      <c r="D384" s="92">
        <v>1073800</v>
      </c>
      <c r="E384" s="154">
        <v>0</v>
      </c>
      <c r="F384" s="98">
        <v>0</v>
      </c>
      <c r="G384" s="49">
        <v>0</v>
      </c>
    </row>
    <row r="385" spans="2:7" x14ac:dyDescent="0.2">
      <c r="B385" s="97" t="s">
        <v>287</v>
      </c>
      <c r="C385" s="92">
        <v>1408600.98</v>
      </c>
      <c r="D385" s="92">
        <v>1408600.98</v>
      </c>
      <c r="E385" s="154">
        <v>0</v>
      </c>
      <c r="F385" s="98">
        <v>0</v>
      </c>
      <c r="G385" s="49">
        <v>0</v>
      </c>
    </row>
    <row r="386" spans="2:7" x14ac:dyDescent="0.2">
      <c r="B386" s="97" t="s">
        <v>288</v>
      </c>
      <c r="C386" s="92">
        <v>4018676.15</v>
      </c>
      <c r="D386" s="92">
        <v>6413968.3700000001</v>
      </c>
      <c r="E386" s="92">
        <v>2395292.2200000002</v>
      </c>
      <c r="F386" s="98">
        <v>0</v>
      </c>
      <c r="G386" s="49">
        <v>0</v>
      </c>
    </row>
    <row r="387" spans="2:7" x14ac:dyDescent="0.2">
      <c r="B387" s="86" t="s">
        <v>289</v>
      </c>
      <c r="C387" s="92">
        <v>3992053.78</v>
      </c>
      <c r="D387" s="92">
        <v>10626578.26</v>
      </c>
      <c r="E387" s="92">
        <v>6634524.4800000004</v>
      </c>
      <c r="F387" s="98">
        <v>0</v>
      </c>
      <c r="G387" s="49">
        <v>0</v>
      </c>
    </row>
    <row r="388" spans="2:7" x14ac:dyDescent="0.2">
      <c r="B388" s="86" t="s">
        <v>290</v>
      </c>
      <c r="C388" s="92">
        <v>846794.8</v>
      </c>
      <c r="D388" s="92">
        <v>1147594.8</v>
      </c>
      <c r="E388" s="92">
        <v>300800</v>
      </c>
      <c r="F388" s="98">
        <v>0</v>
      </c>
      <c r="G388" s="49">
        <v>0</v>
      </c>
    </row>
    <row r="389" spans="2:7" x14ac:dyDescent="0.2">
      <c r="B389" s="97" t="s">
        <v>291</v>
      </c>
      <c r="C389" s="92">
        <v>341099.7</v>
      </c>
      <c r="D389" s="92">
        <v>341099.7</v>
      </c>
      <c r="E389" s="154">
        <v>0</v>
      </c>
      <c r="F389" s="98">
        <v>0</v>
      </c>
      <c r="G389" s="49">
        <v>0</v>
      </c>
    </row>
    <row r="390" spans="2:7" x14ac:dyDescent="0.2">
      <c r="B390" s="99" t="s">
        <v>292</v>
      </c>
      <c r="C390" s="92">
        <v>762450</v>
      </c>
      <c r="D390" s="92">
        <v>762450</v>
      </c>
      <c r="E390" s="154">
        <v>0</v>
      </c>
      <c r="F390" s="98">
        <v>0</v>
      </c>
      <c r="G390" s="49">
        <v>0</v>
      </c>
    </row>
    <row r="391" spans="2:7" ht="19.5" customHeight="1" x14ac:dyDescent="0.2">
      <c r="C391" s="138">
        <v>118804897.64</v>
      </c>
      <c r="D391" s="138">
        <v>121204401.63</v>
      </c>
      <c r="E391" s="138">
        <v>2399503.9900000002</v>
      </c>
      <c r="F391" s="52">
        <v>0</v>
      </c>
      <c r="G391" s="52">
        <v>0</v>
      </c>
    </row>
    <row r="395" spans="2:7" ht="27" customHeight="1" x14ac:dyDescent="0.2">
      <c r="B395" s="58" t="s">
        <v>293</v>
      </c>
      <c r="C395" s="85" t="s">
        <v>56</v>
      </c>
      <c r="D395" s="22" t="s">
        <v>57</v>
      </c>
      <c r="E395" s="22" t="s">
        <v>274</v>
      </c>
      <c r="F395" s="100" t="s">
        <v>145</v>
      </c>
    </row>
    <row r="396" spans="2:7" x14ac:dyDescent="0.2">
      <c r="B396" s="23" t="s">
        <v>294</v>
      </c>
      <c r="C396" s="137">
        <v>-2121172.3199999998</v>
      </c>
      <c r="D396" s="137">
        <v>12047295.49</v>
      </c>
      <c r="E396" s="137">
        <v>14168467.810000001</v>
      </c>
      <c r="F396" s="24"/>
    </row>
    <row r="397" spans="2:7" x14ac:dyDescent="0.2">
      <c r="B397" s="93" t="s">
        <v>295</v>
      </c>
      <c r="C397" s="92">
        <v>-6243562.2400000002</v>
      </c>
      <c r="D397" s="92">
        <v>-6243562.2400000002</v>
      </c>
      <c r="E397" s="154">
        <v>0</v>
      </c>
      <c r="F397" s="26"/>
    </row>
    <row r="398" spans="2:7" x14ac:dyDescent="0.2">
      <c r="B398" s="93" t="s">
        <v>296</v>
      </c>
      <c r="C398" s="92">
        <v>-1105363.22</v>
      </c>
      <c r="D398" s="92">
        <v>-1105363.22</v>
      </c>
      <c r="E398" s="154">
        <v>0</v>
      </c>
      <c r="F398" s="26"/>
    </row>
    <row r="399" spans="2:7" x14ac:dyDescent="0.2">
      <c r="B399" s="93" t="s">
        <v>297</v>
      </c>
      <c r="C399" s="92">
        <v>-1164689.45</v>
      </c>
      <c r="D399" s="92">
        <v>-1221828.8500000001</v>
      </c>
      <c r="E399" s="92">
        <v>-57139.4</v>
      </c>
      <c r="F399" s="26"/>
    </row>
    <row r="400" spans="2:7" x14ac:dyDescent="0.2">
      <c r="B400" s="93" t="s">
        <v>298</v>
      </c>
      <c r="C400" s="92">
        <v>-3714573.49</v>
      </c>
      <c r="D400" s="92">
        <v>-3714573.49</v>
      </c>
      <c r="E400" s="154">
        <v>0</v>
      </c>
      <c r="F400" s="26"/>
    </row>
    <row r="401" spans="2:6" x14ac:dyDescent="0.2">
      <c r="B401" s="93" t="s">
        <v>299</v>
      </c>
      <c r="C401" s="92">
        <v>-5853110.0999999996</v>
      </c>
      <c r="D401" s="92">
        <v>-5853110.0999999996</v>
      </c>
      <c r="E401" s="154">
        <v>0</v>
      </c>
      <c r="F401" s="26"/>
    </row>
    <row r="402" spans="2:6" x14ac:dyDescent="0.2">
      <c r="B402" s="93" t="s">
        <v>300</v>
      </c>
      <c r="C402" s="92">
        <v>-5507891.2000000002</v>
      </c>
      <c r="D402" s="92">
        <v>-5507891.2000000002</v>
      </c>
      <c r="E402" s="154">
        <v>0</v>
      </c>
      <c r="F402" s="26"/>
    </row>
    <row r="403" spans="2:6" x14ac:dyDescent="0.2">
      <c r="B403" s="93" t="s">
        <v>301</v>
      </c>
      <c r="C403" s="92">
        <v>-4032887.59</v>
      </c>
      <c r="D403" s="92">
        <v>-4032887.59</v>
      </c>
      <c r="E403" s="154">
        <v>0</v>
      </c>
      <c r="F403" s="26"/>
    </row>
    <row r="404" spans="2:6" x14ac:dyDescent="0.2">
      <c r="B404" s="93" t="s">
        <v>302</v>
      </c>
      <c r="C404" s="92">
        <v>1580015.97</v>
      </c>
      <c r="D404" s="92">
        <v>538506.66</v>
      </c>
      <c r="E404" s="92">
        <v>-1041509.31</v>
      </c>
      <c r="F404" s="26"/>
    </row>
    <row r="405" spans="2:6" x14ac:dyDescent="0.2">
      <c r="B405" s="93" t="s">
        <v>303</v>
      </c>
      <c r="C405" s="92">
        <v>-623888.03</v>
      </c>
      <c r="D405" s="92">
        <v>-859037.6</v>
      </c>
      <c r="E405" s="92">
        <v>-235149.57</v>
      </c>
      <c r="F405" s="26"/>
    </row>
    <row r="406" spans="2:6" x14ac:dyDescent="0.2">
      <c r="B406" s="93" t="s">
        <v>304</v>
      </c>
      <c r="C406" s="92">
        <v>-8931019.2799999993</v>
      </c>
      <c r="D406" s="92">
        <v>-10939259.779999999</v>
      </c>
      <c r="E406" s="92">
        <v>-2008240.5</v>
      </c>
      <c r="F406" s="26"/>
    </row>
    <row r="407" spans="2:6" x14ac:dyDescent="0.2">
      <c r="B407" s="93" t="s">
        <v>305</v>
      </c>
      <c r="C407" s="92">
        <v>-10713742.939999999</v>
      </c>
      <c r="D407" s="92">
        <v>-12329184.699999999</v>
      </c>
      <c r="E407" s="92">
        <v>-1615441.76</v>
      </c>
      <c r="F407" s="26"/>
    </row>
    <row r="408" spans="2:6" x14ac:dyDescent="0.2">
      <c r="B408" s="50" t="s">
        <v>306</v>
      </c>
      <c r="C408" s="92">
        <v>-3867777.98</v>
      </c>
      <c r="D408" s="92">
        <v>-4050403.11</v>
      </c>
      <c r="E408" s="92">
        <v>-182625.13</v>
      </c>
      <c r="F408" s="26"/>
    </row>
    <row r="409" spans="2:6" x14ac:dyDescent="0.2">
      <c r="B409" s="50" t="s">
        <v>307</v>
      </c>
      <c r="C409" s="154">
        <v>0</v>
      </c>
      <c r="D409" s="92">
        <v>-4941869.9400000004</v>
      </c>
      <c r="E409" s="92">
        <v>-4941869.9400000004</v>
      </c>
      <c r="F409" s="26"/>
    </row>
    <row r="410" spans="2:6" x14ac:dyDescent="0.2">
      <c r="B410" s="93" t="s">
        <v>308</v>
      </c>
      <c r="C410" s="92">
        <v>38152214.119999997</v>
      </c>
      <c r="D410" s="92">
        <v>38330347.719999999</v>
      </c>
      <c r="E410" s="92">
        <v>178133.6</v>
      </c>
      <c r="F410" s="26"/>
    </row>
    <row r="411" spans="2:6" x14ac:dyDescent="0.2">
      <c r="B411" s="93" t="s">
        <v>309</v>
      </c>
      <c r="C411" s="92">
        <v>3135940.31</v>
      </c>
      <c r="D411" s="92">
        <v>4784066.78</v>
      </c>
      <c r="E411" s="92">
        <v>1648126.47</v>
      </c>
      <c r="F411" s="26"/>
    </row>
    <row r="412" spans="2:6" x14ac:dyDescent="0.2">
      <c r="B412" s="93" t="s">
        <v>310</v>
      </c>
      <c r="C412" s="92">
        <v>14021307.84</v>
      </c>
      <c r="D412" s="92">
        <v>14021307.84</v>
      </c>
      <c r="E412" s="154">
        <v>0</v>
      </c>
      <c r="F412" s="26"/>
    </row>
    <row r="413" spans="2:6" x14ac:dyDescent="0.2">
      <c r="B413" s="93" t="s">
        <v>311</v>
      </c>
      <c r="C413" s="92">
        <v>29012836.460000001</v>
      </c>
      <c r="D413" s="92">
        <v>29012836.460000001</v>
      </c>
      <c r="E413" s="154">
        <v>0</v>
      </c>
      <c r="F413" s="26"/>
    </row>
    <row r="414" spans="2:6" x14ac:dyDescent="0.2">
      <c r="B414" s="93" t="s">
        <v>312</v>
      </c>
      <c r="C414" s="92">
        <v>91469.39</v>
      </c>
      <c r="D414" s="92">
        <v>91469.39</v>
      </c>
      <c r="E414" s="154">
        <v>0</v>
      </c>
      <c r="F414" s="26"/>
    </row>
    <row r="415" spans="2:6" x14ac:dyDescent="0.2">
      <c r="B415" s="93" t="s">
        <v>313</v>
      </c>
      <c r="C415" s="154">
        <v>0</v>
      </c>
      <c r="D415" s="92">
        <v>2660649</v>
      </c>
      <c r="E415" s="92">
        <v>2660649</v>
      </c>
      <c r="F415" s="26"/>
    </row>
    <row r="416" spans="2:6" x14ac:dyDescent="0.2">
      <c r="B416" s="93" t="s">
        <v>314</v>
      </c>
      <c r="C416" s="154">
        <v>0</v>
      </c>
      <c r="D416" s="92">
        <v>2265878.64</v>
      </c>
      <c r="E416" s="92">
        <v>2265878.64</v>
      </c>
      <c r="F416" s="26"/>
    </row>
    <row r="417" spans="2:6" x14ac:dyDescent="0.2">
      <c r="B417" s="93" t="s">
        <v>315</v>
      </c>
      <c r="C417" s="154">
        <v>0</v>
      </c>
      <c r="D417" s="92">
        <v>260470.31</v>
      </c>
      <c r="E417" s="92">
        <v>260470.31</v>
      </c>
      <c r="F417" s="26"/>
    </row>
    <row r="418" spans="2:6" x14ac:dyDescent="0.2">
      <c r="B418" s="93" t="s">
        <v>316</v>
      </c>
      <c r="C418" s="92">
        <v>1585040.32</v>
      </c>
      <c r="D418" s="92">
        <v>2396046.92</v>
      </c>
      <c r="E418" s="92">
        <v>811006.6</v>
      </c>
      <c r="F418" s="26"/>
    </row>
    <row r="419" spans="2:6" x14ac:dyDescent="0.2">
      <c r="B419" s="101" t="s">
        <v>317</v>
      </c>
      <c r="C419" s="92">
        <v>35820318.890000001</v>
      </c>
      <c r="D419" s="92">
        <v>33562607.899999999</v>
      </c>
      <c r="E419" s="92">
        <v>-2257710.9900000002</v>
      </c>
      <c r="F419" s="26"/>
    </row>
    <row r="420" spans="2:6" ht="20.25" customHeight="1" x14ac:dyDescent="0.2">
      <c r="C420" s="138">
        <v>33699146.57</v>
      </c>
      <c r="D420" s="138">
        <v>45609903.390000001</v>
      </c>
      <c r="E420" s="138">
        <v>11910756.82</v>
      </c>
      <c r="F420" s="102"/>
    </row>
    <row r="421" spans="2:6" x14ac:dyDescent="0.2">
      <c r="D421" s="89" t="s">
        <v>15</v>
      </c>
    </row>
    <row r="424" spans="2:6" x14ac:dyDescent="0.2">
      <c r="B424" s="15" t="s">
        <v>318</v>
      </c>
    </row>
    <row r="426" spans="2:6" ht="30.75" customHeight="1" x14ac:dyDescent="0.2">
      <c r="B426" s="67" t="s">
        <v>319</v>
      </c>
      <c r="C426" s="85" t="s">
        <v>56</v>
      </c>
      <c r="D426" s="22" t="s">
        <v>57</v>
      </c>
      <c r="E426" s="22" t="s">
        <v>58</v>
      </c>
    </row>
    <row r="427" spans="2:6" s="104" customFormat="1" x14ac:dyDescent="0.2">
      <c r="B427" s="103" t="s">
        <v>320</v>
      </c>
      <c r="C427" s="92">
        <v>211000</v>
      </c>
      <c r="D427" s="92">
        <v>127724.09</v>
      </c>
      <c r="E427" s="92">
        <v>-83275.91</v>
      </c>
    </row>
    <row r="428" spans="2:6" x14ac:dyDescent="0.2">
      <c r="B428" s="93" t="s">
        <v>321</v>
      </c>
      <c r="C428" s="92">
        <v>19883.419999999998</v>
      </c>
      <c r="D428" s="92">
        <v>15200.53</v>
      </c>
      <c r="E428" s="92">
        <v>-4682.8900000000003</v>
      </c>
    </row>
    <row r="429" spans="2:6" x14ac:dyDescent="0.2">
      <c r="B429" s="93" t="s">
        <v>322</v>
      </c>
      <c r="C429" s="92">
        <v>3787111.18</v>
      </c>
      <c r="D429" s="92">
        <v>5924602.5599999996</v>
      </c>
      <c r="E429" s="92">
        <v>2137491.38</v>
      </c>
    </row>
    <row r="430" spans="2:6" x14ac:dyDescent="0.2">
      <c r="B430" s="93" t="s">
        <v>323</v>
      </c>
      <c r="C430" s="92">
        <v>42013.03</v>
      </c>
      <c r="D430" s="92">
        <v>42015.5</v>
      </c>
      <c r="E430" s="92">
        <v>2.4700000000000002</v>
      </c>
    </row>
    <row r="431" spans="2:6" x14ac:dyDescent="0.2">
      <c r="B431" s="93" t="s">
        <v>324</v>
      </c>
      <c r="C431" s="92">
        <v>19998.53</v>
      </c>
      <c r="D431" s="92">
        <v>19999.37</v>
      </c>
      <c r="E431" s="92">
        <v>0.84</v>
      </c>
    </row>
    <row r="432" spans="2:6" x14ac:dyDescent="0.2">
      <c r="B432" s="93" t="s">
        <v>325</v>
      </c>
      <c r="C432" s="92">
        <v>2462103.36</v>
      </c>
      <c r="D432" s="92">
        <v>3928556.06</v>
      </c>
      <c r="E432" s="92">
        <v>1466452.7</v>
      </c>
    </row>
    <row r="433" spans="2:5" x14ac:dyDescent="0.2">
      <c r="B433" s="93" t="s">
        <v>326</v>
      </c>
      <c r="C433" s="92">
        <v>1345312.96</v>
      </c>
      <c r="D433" s="92">
        <v>1496882.45</v>
      </c>
      <c r="E433" s="92">
        <v>151569.49</v>
      </c>
    </row>
    <row r="434" spans="2:5" x14ac:dyDescent="0.2">
      <c r="B434" s="93" t="s">
        <v>327</v>
      </c>
      <c r="C434" s="92">
        <v>7015.57</v>
      </c>
      <c r="D434" s="92">
        <v>7015.57</v>
      </c>
      <c r="E434" s="154">
        <v>0</v>
      </c>
    </row>
    <row r="435" spans="2:5" x14ac:dyDescent="0.2">
      <c r="B435" s="93" t="s">
        <v>328</v>
      </c>
      <c r="C435" s="92">
        <v>6065810.6299999999</v>
      </c>
      <c r="D435" s="92">
        <v>4472681.9800000004</v>
      </c>
      <c r="E435" s="92">
        <v>-1593128.65</v>
      </c>
    </row>
    <row r="436" spans="2:5" x14ac:dyDescent="0.2">
      <c r="B436" s="93" t="s">
        <v>329</v>
      </c>
      <c r="C436" s="92">
        <v>5479.85</v>
      </c>
      <c r="D436" s="154">
        <v>0</v>
      </c>
      <c r="E436" s="92">
        <v>-5479.85</v>
      </c>
    </row>
    <row r="437" spans="2:5" x14ac:dyDescent="0.2">
      <c r="B437" s="93" t="s">
        <v>330</v>
      </c>
      <c r="C437" s="92">
        <v>1071113.6000000001</v>
      </c>
      <c r="D437" s="92">
        <v>43392.38</v>
      </c>
      <c r="E437" s="92">
        <v>-1027721.22</v>
      </c>
    </row>
    <row r="438" spans="2:5" x14ac:dyDescent="0.2">
      <c r="B438" s="93" t="s">
        <v>331</v>
      </c>
      <c r="C438" s="92">
        <v>13921404.51</v>
      </c>
      <c r="D438" s="92">
        <v>13234085.92</v>
      </c>
      <c r="E438" s="92">
        <v>-687318.59</v>
      </c>
    </row>
    <row r="439" spans="2:5" x14ac:dyDescent="0.2">
      <c r="B439" s="93" t="s">
        <v>332</v>
      </c>
      <c r="C439" s="92">
        <v>1070529.52</v>
      </c>
      <c r="D439" s="92">
        <v>5441.91</v>
      </c>
      <c r="E439" s="92">
        <v>-1065087.6100000001</v>
      </c>
    </row>
    <row r="440" spans="2:5" x14ac:dyDescent="0.2">
      <c r="B440" s="93" t="s">
        <v>333</v>
      </c>
      <c r="C440" s="92">
        <v>548719.11</v>
      </c>
      <c r="D440" s="92">
        <v>4183.2700000000004</v>
      </c>
      <c r="E440" s="92">
        <v>-544535.84</v>
      </c>
    </row>
    <row r="441" spans="2:5" x14ac:dyDescent="0.2">
      <c r="B441" s="93" t="s">
        <v>334</v>
      </c>
      <c r="C441" s="154">
        <v>0</v>
      </c>
      <c r="D441" s="92">
        <v>162012.13</v>
      </c>
      <c r="E441" s="92">
        <v>162012.13</v>
      </c>
    </row>
    <row r="442" spans="2:5" x14ac:dyDescent="0.2">
      <c r="B442" s="105" t="s">
        <v>335</v>
      </c>
      <c r="C442" s="92">
        <v>30577495.27</v>
      </c>
      <c r="D442" s="92">
        <v>29483793.719999999</v>
      </c>
      <c r="E442" s="92">
        <v>-1093701.55</v>
      </c>
    </row>
    <row r="443" spans="2:5" x14ac:dyDescent="0.2">
      <c r="B443" s="50" t="s">
        <v>13</v>
      </c>
      <c r="C443" s="92">
        <v>3436149.86</v>
      </c>
      <c r="D443" s="92">
        <v>1222773.48</v>
      </c>
      <c r="E443" s="92">
        <v>-2213376.38</v>
      </c>
    </row>
    <row r="444" spans="2:5" x14ac:dyDescent="0.2">
      <c r="B444" s="106" t="s">
        <v>336</v>
      </c>
      <c r="C444" s="92">
        <v>3436149.86</v>
      </c>
      <c r="D444" s="92">
        <v>1222773.48</v>
      </c>
      <c r="E444" s="92">
        <v>-2213376.38</v>
      </c>
    </row>
    <row r="445" spans="2:5" ht="21.75" customHeight="1" x14ac:dyDescent="0.2">
      <c r="C445" s="138">
        <v>34013645.130000003</v>
      </c>
      <c r="D445" s="138">
        <v>30706567.199999999</v>
      </c>
      <c r="E445" s="138">
        <v>-3307077.93</v>
      </c>
    </row>
    <row r="448" spans="2:5" ht="24" customHeight="1" x14ac:dyDescent="0.2">
      <c r="B448" s="58" t="s">
        <v>337</v>
      </c>
      <c r="C448" s="85" t="s">
        <v>58</v>
      </c>
      <c r="D448" s="22" t="s">
        <v>338</v>
      </c>
      <c r="E448" s="8"/>
    </row>
    <row r="449" spans="2:7" x14ac:dyDescent="0.2">
      <c r="B449" s="23" t="s">
        <v>339</v>
      </c>
      <c r="C449" s="47"/>
      <c r="D449" s="24"/>
      <c r="E449" s="35"/>
    </row>
    <row r="450" spans="2:7" x14ac:dyDescent="0.2">
      <c r="B450" s="25"/>
      <c r="C450" s="38"/>
      <c r="D450" s="26"/>
      <c r="E450" s="35"/>
    </row>
    <row r="451" spans="2:7" x14ac:dyDescent="0.2">
      <c r="B451" s="25" t="s">
        <v>340</v>
      </c>
      <c r="C451" s="146">
        <f>SUM(C452:C452)</f>
        <v>4512035.5199999996</v>
      </c>
      <c r="D451" s="26"/>
      <c r="E451" s="35"/>
    </row>
    <row r="452" spans="2:7" x14ac:dyDescent="0.2">
      <c r="B452" s="48" t="s">
        <v>341</v>
      </c>
      <c r="C452" s="92">
        <v>4512035.5199999996</v>
      </c>
      <c r="D452" s="26"/>
      <c r="E452" s="35"/>
    </row>
    <row r="453" spans="2:7" x14ac:dyDescent="0.2">
      <c r="B453" s="25"/>
      <c r="C453" s="38"/>
      <c r="D453" s="26"/>
      <c r="E453" s="35"/>
    </row>
    <row r="454" spans="2:7" x14ac:dyDescent="0.2">
      <c r="B454" s="25" t="s">
        <v>66</v>
      </c>
      <c r="C454" s="146">
        <f>SUM(C455:C460)</f>
        <v>1112718.27</v>
      </c>
      <c r="D454" s="26"/>
      <c r="E454" s="35"/>
    </row>
    <row r="455" spans="2:7" x14ac:dyDescent="0.2">
      <c r="B455" s="25" t="s">
        <v>342</v>
      </c>
      <c r="C455" s="92">
        <v>871542.88</v>
      </c>
      <c r="D455" s="26"/>
      <c r="E455" s="35"/>
    </row>
    <row r="456" spans="2:7" x14ac:dyDescent="0.2">
      <c r="B456" s="25" t="s">
        <v>343</v>
      </c>
      <c r="C456" s="92">
        <v>116127.6</v>
      </c>
      <c r="D456" s="26"/>
      <c r="E456" s="35"/>
    </row>
    <row r="457" spans="2:7" x14ac:dyDescent="0.2">
      <c r="B457" s="25" t="s">
        <v>344</v>
      </c>
      <c r="C457" s="92">
        <v>59832.800000000003</v>
      </c>
      <c r="D457" s="26"/>
      <c r="E457" s="35"/>
    </row>
    <row r="458" spans="2:7" x14ac:dyDescent="0.2">
      <c r="B458" s="25" t="s">
        <v>345</v>
      </c>
      <c r="C458" s="92">
        <v>5524</v>
      </c>
      <c r="D458" s="26"/>
      <c r="E458" s="35"/>
    </row>
    <row r="459" spans="2:7" x14ac:dyDescent="0.2">
      <c r="B459" s="25" t="s">
        <v>346</v>
      </c>
      <c r="C459" s="92">
        <v>61990.99</v>
      </c>
      <c r="D459" s="26"/>
      <c r="E459" s="35"/>
    </row>
    <row r="460" spans="2:7" x14ac:dyDescent="0.2">
      <c r="B460" s="25" t="s">
        <v>347</v>
      </c>
      <c r="C460" s="92">
        <v>-2300</v>
      </c>
      <c r="D460" s="26"/>
      <c r="E460" s="35"/>
    </row>
    <row r="461" spans="2:7" x14ac:dyDescent="0.2">
      <c r="B461" s="25"/>
      <c r="C461" s="38"/>
      <c r="D461" s="26"/>
      <c r="E461" s="35"/>
    </row>
    <row r="462" spans="2:7" x14ac:dyDescent="0.2">
      <c r="B462" s="25" t="s">
        <v>118</v>
      </c>
      <c r="C462" s="137">
        <v>0</v>
      </c>
      <c r="D462" s="26"/>
      <c r="E462" s="35"/>
      <c r="F462" s="8"/>
      <c r="G462" s="8"/>
    </row>
    <row r="463" spans="2:7" x14ac:dyDescent="0.2">
      <c r="B463" s="27"/>
      <c r="C463" s="42"/>
      <c r="D463" s="28"/>
      <c r="E463" s="35"/>
      <c r="F463" s="8"/>
      <c r="G463" s="8"/>
    </row>
    <row r="464" spans="2:7" ht="18" customHeight="1" x14ac:dyDescent="0.2">
      <c r="C464" s="138">
        <f>C451+C454+C462</f>
        <v>5624753.7899999991</v>
      </c>
      <c r="D464" s="22"/>
      <c r="E464" s="8"/>
      <c r="F464" s="8"/>
      <c r="G464" s="8"/>
    </row>
    <row r="465" spans="2:7" x14ac:dyDescent="0.2">
      <c r="F465" s="8"/>
      <c r="G465" s="8"/>
    </row>
    <row r="466" spans="2:7" x14ac:dyDescent="0.2">
      <c r="B466" s="3" t="s">
        <v>15</v>
      </c>
      <c r="F466" s="8"/>
      <c r="G466" s="8"/>
    </row>
    <row r="467" spans="2:7" x14ac:dyDescent="0.2">
      <c r="F467" s="8"/>
      <c r="G467" s="8"/>
    </row>
    <row r="468" spans="2:7" x14ac:dyDescent="0.2">
      <c r="F468" s="8"/>
      <c r="G468" s="8"/>
    </row>
    <row r="469" spans="2:7" x14ac:dyDescent="0.2">
      <c r="B469" s="15" t="s">
        <v>348</v>
      </c>
      <c r="F469" s="8"/>
      <c r="G469" s="8"/>
    </row>
    <row r="470" spans="2:7" ht="12" customHeight="1" x14ac:dyDescent="0.2">
      <c r="B470" s="15" t="s">
        <v>349</v>
      </c>
      <c r="F470" s="8"/>
      <c r="G470" s="8"/>
    </row>
    <row r="471" spans="2:7" x14ac:dyDescent="0.2">
      <c r="B471" s="185"/>
      <c r="C471" s="185"/>
      <c r="D471" s="185"/>
      <c r="E471" s="185"/>
      <c r="F471" s="8"/>
      <c r="G471" s="8"/>
    </row>
    <row r="472" spans="2:7" x14ac:dyDescent="0.2">
      <c r="B472" s="3"/>
      <c r="C472" s="3"/>
      <c r="D472" s="3"/>
      <c r="E472" s="3"/>
      <c r="F472" s="8"/>
      <c r="G472" s="8"/>
    </row>
    <row r="473" spans="2:7" x14ac:dyDescent="0.2">
      <c r="B473" s="167" t="s">
        <v>350</v>
      </c>
      <c r="C473" s="168"/>
      <c r="D473" s="168"/>
      <c r="E473" s="169"/>
      <c r="F473" s="8"/>
      <c r="G473" s="8"/>
    </row>
    <row r="474" spans="2:7" x14ac:dyDescent="0.2">
      <c r="B474" s="170" t="s">
        <v>351</v>
      </c>
      <c r="C474" s="171"/>
      <c r="D474" s="171"/>
      <c r="E474" s="172"/>
      <c r="F474" s="8"/>
      <c r="G474" s="107"/>
    </row>
    <row r="475" spans="2:7" x14ac:dyDescent="0.2">
      <c r="B475" s="173" t="s">
        <v>352</v>
      </c>
      <c r="C475" s="174"/>
      <c r="D475" s="174"/>
      <c r="E475" s="175"/>
      <c r="F475" s="8"/>
      <c r="G475" s="107"/>
    </row>
    <row r="476" spans="2:7" x14ac:dyDescent="0.2">
      <c r="B476" s="176" t="s">
        <v>353</v>
      </c>
      <c r="C476" s="177"/>
      <c r="E476" s="147">
        <v>49314574.270000003</v>
      </c>
      <c r="F476" s="8"/>
      <c r="G476" s="107"/>
    </row>
    <row r="477" spans="2:7" x14ac:dyDescent="0.2">
      <c r="B477" s="162"/>
      <c r="C477" s="162"/>
      <c r="D477" s="8"/>
      <c r="E477" s="108"/>
      <c r="F477" s="8"/>
      <c r="G477" s="107"/>
    </row>
    <row r="478" spans="2:7" x14ac:dyDescent="0.2">
      <c r="B478" s="178" t="s">
        <v>354</v>
      </c>
      <c r="C478" s="178"/>
      <c r="D478" s="109"/>
      <c r="E478" s="149">
        <f>SUM(D478:D483)</f>
        <v>2.93</v>
      </c>
      <c r="F478" s="8"/>
      <c r="G478" s="8"/>
    </row>
    <row r="479" spans="2:7" x14ac:dyDescent="0.2">
      <c r="B479" s="159" t="s">
        <v>355</v>
      </c>
      <c r="C479" s="159"/>
      <c r="D479" s="155">
        <v>0</v>
      </c>
      <c r="E479" s="111"/>
      <c r="F479" s="8"/>
      <c r="G479" s="8"/>
    </row>
    <row r="480" spans="2:7" x14ac:dyDescent="0.2">
      <c r="B480" s="159" t="s">
        <v>356</v>
      </c>
      <c r="C480" s="159"/>
      <c r="D480" s="155">
        <v>0</v>
      </c>
      <c r="E480" s="111"/>
      <c r="F480" s="8"/>
      <c r="G480" s="8"/>
    </row>
    <row r="481" spans="2:7" x14ac:dyDescent="0.2">
      <c r="B481" s="159" t="s">
        <v>357</v>
      </c>
      <c r="C481" s="159"/>
      <c r="D481" s="155">
        <v>0</v>
      </c>
      <c r="E481" s="111"/>
      <c r="F481" s="8"/>
      <c r="G481" s="8"/>
    </row>
    <row r="482" spans="2:7" x14ac:dyDescent="0.2">
      <c r="B482" s="159" t="s">
        <v>358</v>
      </c>
      <c r="C482" s="159"/>
      <c r="D482" s="155">
        <v>0</v>
      </c>
      <c r="E482" s="111"/>
      <c r="F482" s="8"/>
      <c r="G482" s="8"/>
    </row>
    <row r="483" spans="2:7" x14ac:dyDescent="0.2">
      <c r="B483" s="181" t="s">
        <v>359</v>
      </c>
      <c r="C483" s="182"/>
      <c r="D483" s="148">
        <v>2.93</v>
      </c>
      <c r="E483" s="111"/>
      <c r="F483" s="8"/>
      <c r="G483" s="8"/>
    </row>
    <row r="484" spans="2:7" x14ac:dyDescent="0.2">
      <c r="B484" s="162"/>
      <c r="C484" s="162"/>
      <c r="D484" s="8"/>
      <c r="F484" s="8"/>
      <c r="G484" s="8"/>
    </row>
    <row r="485" spans="2:7" x14ac:dyDescent="0.2">
      <c r="B485" s="178" t="s">
        <v>360</v>
      </c>
      <c r="C485" s="178"/>
      <c r="D485" s="109"/>
      <c r="E485" s="150">
        <f>SUM(D485:D489)</f>
        <v>2098703.9900000002</v>
      </c>
      <c r="F485" s="8"/>
      <c r="G485" s="8"/>
    </row>
    <row r="486" spans="2:7" x14ac:dyDescent="0.2">
      <c r="B486" s="159" t="s">
        <v>361</v>
      </c>
      <c r="C486" s="159"/>
      <c r="D486" s="155">
        <v>0</v>
      </c>
      <c r="E486" s="111"/>
      <c r="F486" s="8"/>
      <c r="G486" s="8"/>
    </row>
    <row r="487" spans="2:7" x14ac:dyDescent="0.2">
      <c r="B487" s="159" t="s">
        <v>362</v>
      </c>
      <c r="C487" s="159"/>
      <c r="D487" s="155">
        <v>0</v>
      </c>
      <c r="E487" s="111"/>
      <c r="F487" s="8"/>
      <c r="G487" s="8"/>
    </row>
    <row r="488" spans="2:7" x14ac:dyDescent="0.2">
      <c r="B488" s="159" t="s">
        <v>363</v>
      </c>
      <c r="C488" s="159"/>
      <c r="D488" s="155">
        <v>0</v>
      </c>
      <c r="E488" s="111"/>
      <c r="F488" s="8"/>
      <c r="G488" s="8"/>
    </row>
    <row r="489" spans="2:7" x14ac:dyDescent="0.2">
      <c r="B489" s="179" t="s">
        <v>364</v>
      </c>
      <c r="C489" s="180"/>
      <c r="D489" s="148">
        <v>2098703.9900000002</v>
      </c>
      <c r="E489" s="112"/>
      <c r="F489" s="8"/>
      <c r="G489" s="8"/>
    </row>
    <row r="490" spans="2:7" x14ac:dyDescent="0.2">
      <c r="B490" s="162"/>
      <c r="C490" s="162"/>
      <c r="F490" s="8"/>
      <c r="G490" s="8"/>
    </row>
    <row r="491" spans="2:7" x14ac:dyDescent="0.2">
      <c r="B491" s="166" t="s">
        <v>365</v>
      </c>
      <c r="C491" s="166"/>
      <c r="E491" s="151">
        <f>+E476+E478-E485</f>
        <v>47215873.210000001</v>
      </c>
      <c r="F491" s="8" t="s">
        <v>15</v>
      </c>
      <c r="G491" s="107" t="s">
        <v>15</v>
      </c>
    </row>
    <row r="492" spans="2:7" x14ac:dyDescent="0.2">
      <c r="B492" s="3"/>
      <c r="C492" s="3"/>
      <c r="D492" s="3"/>
      <c r="E492" s="3"/>
      <c r="F492" s="8"/>
      <c r="G492" s="8"/>
    </row>
    <row r="493" spans="2:7" x14ac:dyDescent="0.2">
      <c r="B493" s="3"/>
      <c r="C493" s="3"/>
      <c r="D493" s="3"/>
      <c r="E493" s="3"/>
      <c r="F493" s="8"/>
      <c r="G493" s="8"/>
    </row>
    <row r="494" spans="2:7" x14ac:dyDescent="0.2">
      <c r="B494" s="167" t="s">
        <v>366</v>
      </c>
      <c r="C494" s="168"/>
      <c r="D494" s="168"/>
      <c r="E494" s="169"/>
      <c r="F494" s="8"/>
      <c r="G494" s="8"/>
    </row>
    <row r="495" spans="2:7" x14ac:dyDescent="0.2">
      <c r="B495" s="170" t="s">
        <v>351</v>
      </c>
      <c r="C495" s="171"/>
      <c r="D495" s="171"/>
      <c r="E495" s="172"/>
      <c r="F495" s="8"/>
      <c r="G495" s="8"/>
    </row>
    <row r="496" spans="2:7" x14ac:dyDescent="0.2">
      <c r="B496" s="173" t="s">
        <v>352</v>
      </c>
      <c r="C496" s="174"/>
      <c r="D496" s="174"/>
      <c r="E496" s="175"/>
      <c r="F496" s="8"/>
      <c r="G496" s="8"/>
    </row>
    <row r="497" spans="2:8" x14ac:dyDescent="0.2">
      <c r="B497" s="176" t="s">
        <v>367</v>
      </c>
      <c r="C497" s="177"/>
      <c r="E497" s="147">
        <v>41067653.409999996</v>
      </c>
      <c r="F497" s="8"/>
      <c r="G497" s="8"/>
    </row>
    <row r="498" spans="2:8" x14ac:dyDescent="0.2">
      <c r="B498" s="162"/>
      <c r="C498" s="162"/>
      <c r="E498" s="115"/>
      <c r="F498" s="8"/>
      <c r="G498" s="8"/>
    </row>
    <row r="499" spans="2:8" x14ac:dyDescent="0.2">
      <c r="B499" s="165" t="s">
        <v>368</v>
      </c>
      <c r="C499" s="165"/>
      <c r="D499" s="109"/>
      <c r="E499" s="152">
        <f>SUM(D499:D516)</f>
        <v>6024449.7999999998</v>
      </c>
      <c r="F499" s="8"/>
      <c r="G499" s="8"/>
    </row>
    <row r="500" spans="2:8" x14ac:dyDescent="0.2">
      <c r="B500" s="159" t="s">
        <v>369</v>
      </c>
      <c r="C500" s="159"/>
      <c r="D500" s="148">
        <v>1274462.8899999999</v>
      </c>
      <c r="E500" s="113"/>
      <c r="F500" s="8"/>
      <c r="G500" s="8"/>
    </row>
    <row r="501" spans="2:8" x14ac:dyDescent="0.2">
      <c r="B501" s="159" t="s">
        <v>370</v>
      </c>
      <c r="C501" s="159"/>
      <c r="D501" s="148">
        <v>116127.6</v>
      </c>
      <c r="E501" s="113"/>
      <c r="F501" s="8"/>
      <c r="G501" s="8"/>
    </row>
    <row r="502" spans="2:8" x14ac:dyDescent="0.2">
      <c r="B502" s="159" t="s">
        <v>371</v>
      </c>
      <c r="C502" s="159"/>
      <c r="D502" s="148">
        <v>59832.800000000003</v>
      </c>
      <c r="E502" s="113"/>
      <c r="F502" s="8"/>
      <c r="G502" s="8"/>
    </row>
    <row r="503" spans="2:8" x14ac:dyDescent="0.2">
      <c r="B503" s="159" t="s">
        <v>372</v>
      </c>
      <c r="C503" s="159"/>
      <c r="D503" s="148">
        <v>0</v>
      </c>
      <c r="E503" s="113"/>
      <c r="F503" s="8"/>
      <c r="G503" s="8"/>
    </row>
    <row r="504" spans="2:8" x14ac:dyDescent="0.2">
      <c r="B504" s="159" t="s">
        <v>373</v>
      </c>
      <c r="C504" s="159"/>
      <c r="D504" s="148">
        <v>0</v>
      </c>
      <c r="E504" s="113"/>
      <c r="F504" s="8"/>
      <c r="G504" s="107"/>
    </row>
    <row r="505" spans="2:8" x14ac:dyDescent="0.2">
      <c r="B505" s="159" t="s">
        <v>374</v>
      </c>
      <c r="C505" s="159"/>
      <c r="D505" s="148">
        <v>61990.99</v>
      </c>
      <c r="E505" s="114" t="s">
        <v>15</v>
      </c>
      <c r="F505" s="8"/>
      <c r="G505" s="8"/>
    </row>
    <row r="506" spans="2:8" x14ac:dyDescent="0.2">
      <c r="B506" s="159" t="s">
        <v>375</v>
      </c>
      <c r="C506" s="159"/>
      <c r="D506" s="155">
        <v>0</v>
      </c>
      <c r="E506" s="113"/>
      <c r="F506" s="8"/>
      <c r="G506" s="107"/>
    </row>
    <row r="507" spans="2:8" x14ac:dyDescent="0.2">
      <c r="B507" s="159" t="s">
        <v>376</v>
      </c>
      <c r="C507" s="159"/>
      <c r="D507" s="155">
        <v>0</v>
      </c>
      <c r="E507" s="113"/>
      <c r="F507" s="8"/>
      <c r="G507" s="8"/>
    </row>
    <row r="508" spans="2:8" x14ac:dyDescent="0.2">
      <c r="B508" s="159" t="s">
        <v>377</v>
      </c>
      <c r="C508" s="159"/>
      <c r="D508" s="155">
        <v>0</v>
      </c>
      <c r="E508" s="113"/>
      <c r="F508" s="8"/>
      <c r="G508" s="107"/>
    </row>
    <row r="509" spans="2:8" x14ac:dyDescent="0.2">
      <c r="B509" s="159" t="s">
        <v>378</v>
      </c>
      <c r="C509" s="159"/>
      <c r="D509" s="148">
        <v>4512035.5199999996</v>
      </c>
      <c r="E509" s="113"/>
      <c r="F509" s="8"/>
      <c r="G509" s="107"/>
    </row>
    <row r="510" spans="2:8" x14ac:dyDescent="0.2">
      <c r="B510" s="159" t="s">
        <v>379</v>
      </c>
      <c r="C510" s="159"/>
      <c r="D510" s="110">
        <v>0</v>
      </c>
      <c r="E510" s="113"/>
      <c r="F510" s="8"/>
      <c r="G510" s="107"/>
      <c r="H510" s="115"/>
    </row>
    <row r="511" spans="2:8" x14ac:dyDescent="0.2">
      <c r="B511" s="159" t="s">
        <v>380</v>
      </c>
      <c r="C511" s="159"/>
      <c r="D511" s="155">
        <v>0</v>
      </c>
      <c r="E511" s="113"/>
      <c r="F511" s="8"/>
      <c r="G511" s="107"/>
      <c r="H511" s="115"/>
    </row>
    <row r="512" spans="2:8" x14ac:dyDescent="0.2">
      <c r="B512" s="159" t="s">
        <v>381</v>
      </c>
      <c r="C512" s="159"/>
      <c r="D512" s="155">
        <v>0</v>
      </c>
      <c r="E512" s="113"/>
      <c r="F512" s="8"/>
      <c r="G512" s="116"/>
    </row>
    <row r="513" spans="2:7" x14ac:dyDescent="0.2">
      <c r="B513" s="159" t="s">
        <v>382</v>
      </c>
      <c r="C513" s="159"/>
      <c r="D513" s="155">
        <v>0</v>
      </c>
      <c r="E513" s="113"/>
      <c r="F513" s="8"/>
      <c r="G513" s="8"/>
    </row>
    <row r="514" spans="2:7" x14ac:dyDescent="0.2">
      <c r="B514" s="159" t="s">
        <v>383</v>
      </c>
      <c r="C514" s="159"/>
      <c r="D514" s="155">
        <v>0</v>
      </c>
      <c r="E514" s="113"/>
      <c r="F514" s="8"/>
      <c r="G514" s="8"/>
    </row>
    <row r="515" spans="2:7" ht="12.75" customHeight="1" x14ac:dyDescent="0.2">
      <c r="B515" s="159" t="s">
        <v>384</v>
      </c>
      <c r="C515" s="159"/>
      <c r="D515" s="155">
        <v>0</v>
      </c>
      <c r="E515" s="113"/>
      <c r="F515" s="8"/>
      <c r="G515" s="8"/>
    </row>
    <row r="516" spans="2:7" x14ac:dyDescent="0.2">
      <c r="B516" s="160" t="s">
        <v>385</v>
      </c>
      <c r="C516" s="161"/>
      <c r="D516" s="155">
        <v>0</v>
      </c>
      <c r="E516" s="113"/>
      <c r="F516" s="8"/>
      <c r="G516" s="8"/>
    </row>
    <row r="517" spans="2:7" x14ac:dyDescent="0.2">
      <c r="B517" s="162"/>
      <c r="C517" s="162"/>
      <c r="F517" s="8"/>
      <c r="G517" s="8"/>
    </row>
    <row r="518" spans="2:7" x14ac:dyDescent="0.2">
      <c r="B518" s="165" t="s">
        <v>386</v>
      </c>
      <c r="C518" s="165"/>
      <c r="D518" s="109"/>
      <c r="E518" s="153">
        <f>SUM(D518:D525)</f>
        <v>125374.11</v>
      </c>
      <c r="F518" s="8"/>
      <c r="G518" s="8"/>
    </row>
    <row r="519" spans="2:7" x14ac:dyDescent="0.2">
      <c r="B519" s="159" t="s">
        <v>387</v>
      </c>
      <c r="C519" s="159"/>
      <c r="D519" s="148">
        <v>125373.32</v>
      </c>
      <c r="E519" s="113"/>
      <c r="F519" s="8"/>
      <c r="G519" s="8"/>
    </row>
    <row r="520" spans="2:7" x14ac:dyDescent="0.2">
      <c r="B520" s="159" t="s">
        <v>388</v>
      </c>
      <c r="C520" s="159"/>
      <c r="D520" s="155">
        <v>0</v>
      </c>
      <c r="E520" s="113"/>
      <c r="F520" s="8"/>
      <c r="G520" s="8"/>
    </row>
    <row r="521" spans="2:7" x14ac:dyDescent="0.2">
      <c r="B521" s="159" t="s">
        <v>389</v>
      </c>
      <c r="C521" s="159"/>
      <c r="D521" s="155">
        <v>0</v>
      </c>
      <c r="E521" s="113"/>
      <c r="F521" s="8"/>
      <c r="G521" s="8"/>
    </row>
    <row r="522" spans="2:7" x14ac:dyDescent="0.2">
      <c r="B522" s="159" t="s">
        <v>390</v>
      </c>
      <c r="C522" s="159"/>
      <c r="D522" s="155">
        <v>0</v>
      </c>
      <c r="E522" s="113"/>
      <c r="F522" s="8"/>
      <c r="G522" s="8"/>
    </row>
    <row r="523" spans="2:7" x14ac:dyDescent="0.2">
      <c r="B523" s="159" t="s">
        <v>391</v>
      </c>
      <c r="C523" s="159"/>
      <c r="D523" s="155">
        <v>0</v>
      </c>
      <c r="E523" s="113"/>
      <c r="F523" s="8"/>
      <c r="G523" s="8"/>
    </row>
    <row r="524" spans="2:7" x14ac:dyDescent="0.2">
      <c r="B524" s="159" t="s">
        <v>392</v>
      </c>
      <c r="C524" s="159"/>
      <c r="D524" s="155">
        <v>0</v>
      </c>
      <c r="E524" s="113"/>
      <c r="F524" s="8"/>
      <c r="G524" s="8"/>
    </row>
    <row r="525" spans="2:7" x14ac:dyDescent="0.2">
      <c r="B525" s="160" t="s">
        <v>393</v>
      </c>
      <c r="C525" s="161"/>
      <c r="D525" s="148">
        <v>0.79</v>
      </c>
      <c r="E525" s="113"/>
      <c r="F525" s="8"/>
      <c r="G525" s="8"/>
    </row>
    <row r="526" spans="2:7" x14ac:dyDescent="0.2">
      <c r="B526" s="162"/>
      <c r="C526" s="162"/>
      <c r="F526" s="8"/>
      <c r="G526" s="8"/>
    </row>
    <row r="527" spans="2:7" x14ac:dyDescent="0.2">
      <c r="B527" s="117" t="s">
        <v>394</v>
      </c>
      <c r="E527" s="151">
        <f>+E497-E499+E518</f>
        <v>35168577.719999999</v>
      </c>
      <c r="F527" s="107"/>
      <c r="G527" s="107"/>
    </row>
    <row r="528" spans="2:7" x14ac:dyDescent="0.2">
      <c r="E528" s="1" t="s">
        <v>15</v>
      </c>
      <c r="F528" s="118"/>
      <c r="G528" s="8"/>
    </row>
    <row r="529" spans="2:7" x14ac:dyDescent="0.2">
      <c r="D529" s="1" t="s">
        <v>15</v>
      </c>
      <c r="E529" s="119" t="s">
        <v>15</v>
      </c>
      <c r="F529" s="8"/>
      <c r="G529" s="8"/>
    </row>
    <row r="530" spans="2:7" x14ac:dyDescent="0.2">
      <c r="E530" s="119" t="s">
        <v>15</v>
      </c>
      <c r="F530" s="120"/>
      <c r="G530" s="8"/>
    </row>
    <row r="531" spans="2:7" x14ac:dyDescent="0.2">
      <c r="E531" s="121" t="s">
        <v>15</v>
      </c>
      <c r="F531" s="120"/>
      <c r="G531" s="8"/>
    </row>
    <row r="532" spans="2:7" x14ac:dyDescent="0.2">
      <c r="F532" s="8"/>
      <c r="G532" s="8"/>
    </row>
    <row r="533" spans="2:7" x14ac:dyDescent="0.2">
      <c r="B533" s="163" t="s">
        <v>395</v>
      </c>
      <c r="C533" s="163"/>
      <c r="D533" s="163"/>
      <c r="E533" s="163"/>
      <c r="F533" s="163"/>
      <c r="G533" s="8"/>
    </row>
    <row r="534" spans="2:7" x14ac:dyDescent="0.2">
      <c r="B534" s="122"/>
      <c r="C534" s="122"/>
      <c r="D534" s="122"/>
      <c r="E534" s="122"/>
      <c r="F534" s="122"/>
      <c r="G534" s="8"/>
    </row>
    <row r="535" spans="2:7" x14ac:dyDescent="0.2">
      <c r="B535" s="122"/>
      <c r="C535" s="122"/>
      <c r="D535" s="122"/>
      <c r="E535" s="122"/>
      <c r="F535" s="122"/>
      <c r="G535" s="8"/>
    </row>
    <row r="536" spans="2:7" ht="21" customHeight="1" x14ac:dyDescent="0.2">
      <c r="B536" s="67" t="s">
        <v>396</v>
      </c>
      <c r="C536" s="59" t="s">
        <v>56</v>
      </c>
      <c r="D536" s="79" t="s">
        <v>57</v>
      </c>
      <c r="E536" s="79" t="s">
        <v>58</v>
      </c>
      <c r="F536" s="8"/>
      <c r="G536" s="8"/>
    </row>
    <row r="537" spans="2:7" x14ac:dyDescent="0.2">
      <c r="B537" s="23" t="s">
        <v>397</v>
      </c>
      <c r="C537" s="96">
        <v>0</v>
      </c>
      <c r="D537" s="47"/>
      <c r="E537" s="47"/>
      <c r="F537" s="8"/>
      <c r="G537" s="8"/>
    </row>
    <row r="538" spans="2:7" x14ac:dyDescent="0.2">
      <c r="B538" s="25"/>
      <c r="C538" s="81">
        <v>0</v>
      </c>
      <c r="D538" s="38"/>
      <c r="E538" s="38"/>
      <c r="F538" s="8"/>
      <c r="G538" s="8"/>
    </row>
    <row r="539" spans="2:7" x14ac:dyDescent="0.2">
      <c r="B539" s="27"/>
      <c r="C539" s="83">
        <v>0</v>
      </c>
      <c r="D539" s="123">
        <v>0</v>
      </c>
      <c r="E539" s="123">
        <v>0</v>
      </c>
      <c r="F539" s="8"/>
      <c r="G539" s="8"/>
    </row>
    <row r="540" spans="2:7" ht="21" customHeight="1" x14ac:dyDescent="0.2">
      <c r="C540" s="22">
        <f t="shared" ref="C540" si="3">SUM(C538:C539)</f>
        <v>0</v>
      </c>
      <c r="D540" s="22">
        <f t="shared" ref="D540:E540" si="4">SUM(D538:D539)</f>
        <v>0</v>
      </c>
      <c r="E540" s="22">
        <f t="shared" si="4"/>
        <v>0</v>
      </c>
      <c r="F540" s="8"/>
      <c r="G540" s="8"/>
    </row>
    <row r="541" spans="2:7" x14ac:dyDescent="0.2">
      <c r="F541" s="8"/>
      <c r="G541" s="8"/>
    </row>
    <row r="542" spans="2:7" x14ac:dyDescent="0.2">
      <c r="F542" s="8"/>
      <c r="G542" s="8"/>
    </row>
    <row r="543" spans="2:7" x14ac:dyDescent="0.2">
      <c r="F543" s="8"/>
      <c r="G543" s="8"/>
    </row>
    <row r="544" spans="2:7" x14ac:dyDescent="0.2">
      <c r="F544" s="8"/>
      <c r="G544" s="8"/>
    </row>
    <row r="545" spans="2:7" x14ac:dyDescent="0.2">
      <c r="B545" s="1" t="s">
        <v>398</v>
      </c>
      <c r="F545" s="8"/>
      <c r="G545" s="8"/>
    </row>
    <row r="546" spans="2:7" ht="12" customHeight="1" x14ac:dyDescent="0.2">
      <c r="F546" s="8"/>
      <c r="G546" s="8"/>
    </row>
    <row r="547" spans="2:7" x14ac:dyDescent="0.2">
      <c r="C547" s="3"/>
      <c r="D547" s="3"/>
      <c r="E547" s="3"/>
    </row>
    <row r="548" spans="2:7" x14ac:dyDescent="0.2">
      <c r="C548" s="3"/>
      <c r="D548" s="3"/>
      <c r="E548" s="3"/>
    </row>
    <row r="549" spans="2:7" x14ac:dyDescent="0.2">
      <c r="C549" s="3"/>
      <c r="D549" s="3"/>
      <c r="E549" s="3"/>
    </row>
    <row r="550" spans="2:7" x14ac:dyDescent="0.2">
      <c r="G550" s="8"/>
    </row>
    <row r="551" spans="2:7" x14ac:dyDescent="0.2">
      <c r="B551" s="124"/>
      <c r="C551" s="3"/>
      <c r="D551" s="124"/>
      <c r="E551" s="124"/>
      <c r="F551" s="125"/>
      <c r="G551" s="125"/>
    </row>
    <row r="552" spans="2:7" x14ac:dyDescent="0.2">
      <c r="B552" s="126" t="s">
        <v>399</v>
      </c>
      <c r="C552" s="3"/>
      <c r="D552" s="164" t="s">
        <v>400</v>
      </c>
      <c r="E552" s="164"/>
      <c r="F552" s="8"/>
      <c r="G552" s="127"/>
    </row>
    <row r="553" spans="2:7" x14ac:dyDescent="0.2">
      <c r="B553" s="126" t="s">
        <v>401</v>
      </c>
      <c r="C553" s="3"/>
      <c r="D553" s="158" t="s">
        <v>402</v>
      </c>
      <c r="E553" s="158"/>
      <c r="F553" s="128"/>
      <c r="G553" s="128"/>
    </row>
    <row r="554" spans="2:7" x14ac:dyDescent="0.2">
      <c r="B554" s="3"/>
      <c r="C554" s="3"/>
      <c r="D554" s="3"/>
      <c r="E554" s="3"/>
      <c r="F554" s="3"/>
      <c r="G554" s="3"/>
    </row>
    <row r="555" spans="2:7" x14ac:dyDescent="0.2">
      <c r="B555" s="3"/>
      <c r="C555" s="3"/>
      <c r="D555" s="3"/>
      <c r="E555" s="3"/>
      <c r="F555" s="3"/>
      <c r="G555" s="3"/>
    </row>
    <row r="559" spans="2:7" ht="12.75" customHeight="1" x14ac:dyDescent="0.2"/>
    <row r="562" ht="12.75" customHeight="1" x14ac:dyDescent="0.2"/>
  </sheetData>
  <mergeCells count="67">
    <mergeCell ref="B471:E471"/>
    <mergeCell ref="A2:L2"/>
    <mergeCell ref="A3:L3"/>
    <mergeCell ref="A4:L4"/>
    <mergeCell ref="A9:L9"/>
    <mergeCell ref="D86:E86"/>
    <mergeCell ref="D213:E213"/>
    <mergeCell ref="D220:E220"/>
    <mergeCell ref="D227:E227"/>
    <mergeCell ref="D234:E234"/>
    <mergeCell ref="D274:E274"/>
    <mergeCell ref="D285:E285"/>
    <mergeCell ref="B484:C484"/>
    <mergeCell ref="B473:E473"/>
    <mergeCell ref="B474:E474"/>
    <mergeCell ref="B475:E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98:C498"/>
    <mergeCell ref="B485:C485"/>
    <mergeCell ref="B486:C486"/>
    <mergeCell ref="B487:C487"/>
    <mergeCell ref="B488:C488"/>
    <mergeCell ref="B489:C489"/>
    <mergeCell ref="B490:C490"/>
    <mergeCell ref="B491:C491"/>
    <mergeCell ref="B494:E494"/>
    <mergeCell ref="B495:E495"/>
    <mergeCell ref="B496:E496"/>
    <mergeCell ref="B497:C497"/>
    <mergeCell ref="B510:C510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22:C522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D553:E553"/>
    <mergeCell ref="B523:C523"/>
    <mergeCell ref="B524:C524"/>
    <mergeCell ref="B525:C525"/>
    <mergeCell ref="B526:C526"/>
    <mergeCell ref="B533:F533"/>
    <mergeCell ref="D552:E552"/>
  </mergeCells>
  <dataValidations count="4">
    <dataValidation allowBlank="1" showInputMessage="1" showErrorMessage="1" prompt="Saldo final del periodo que corresponde la cuenta pública presentada (mensual:  enero, febrero, marzo, etc.; trimestral: 1er, 2do, 3ro. o 4to.)." sqref="C176 C209 C216 C223"/>
    <dataValidation allowBlank="1" showInputMessage="1" showErrorMessage="1" prompt="Corresponde al número de la cuenta de acuerdo al Plan de Cuentas emitido por el CONAC (DOF 22/11/2010)." sqref="B176"/>
    <dataValidation allowBlank="1" showInputMessage="1" showErrorMessage="1" prompt="Características cualitativas significativas que les impacten financieramente." sqref="D176:E176 E209 E216 E223"/>
    <dataValidation allowBlank="1" showInputMessage="1" showErrorMessage="1" prompt="Especificar origen de dicho recurso: Federal, Estatal, Municipal, Particulares." sqref="D209 D216 D223"/>
  </dataValidations>
  <pageMargins left="0.47244094488188981" right="0.70866141732283472" top="0.39370078740157483" bottom="0.74803149606299213" header="0.31496062992125984" footer="0.31496062992125984"/>
  <pageSetup scale="47" fitToHeight="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2018-10-19T20:35:38Z</cp:lastPrinted>
  <dcterms:created xsi:type="dcterms:W3CDTF">2018-10-19T19:20:14Z</dcterms:created>
  <dcterms:modified xsi:type="dcterms:W3CDTF">2018-10-19T20:36:27Z</dcterms:modified>
</cp:coreProperties>
</file>