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CONTABLE\"/>
    </mc:Choice>
  </mc:AlternateContent>
  <bookViews>
    <workbookView xWindow="0" yWindow="0" windowWidth="20490" windowHeight="7650"/>
  </bookViews>
  <sheets>
    <sheet name="NOTAS" sheetId="1" r:id="rId1"/>
  </sheets>
  <definedNames>
    <definedName name="_xlnm.Print_Area" localSheetId="0">NOTAS!$A$2:$L$535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1" i="1" l="1"/>
  <c r="D478" i="1"/>
  <c r="D510" i="1" s="1"/>
  <c r="D462" i="1"/>
  <c r="D454" i="1"/>
  <c r="D467" i="1" s="1"/>
  <c r="C432" i="1"/>
  <c r="C440" i="1" s="1"/>
  <c r="C340" i="1"/>
  <c r="D284" i="1"/>
  <c r="C284" i="1"/>
  <c r="C274" i="1"/>
  <c r="C271" i="1"/>
  <c r="C270" i="1" s="1"/>
  <c r="C263" i="1"/>
  <c r="C264" i="1" s="1"/>
  <c r="C262" i="1"/>
  <c r="C256" i="1"/>
  <c r="C251" i="1"/>
  <c r="C252" i="1" s="1"/>
  <c r="C250" i="1"/>
  <c r="C228" i="1"/>
  <c r="C202" i="1"/>
  <c r="C190" i="1"/>
  <c r="C183" i="1"/>
  <c r="C178" i="1"/>
  <c r="D162" i="1"/>
  <c r="C162" i="1"/>
  <c r="F58" i="1"/>
  <c r="E58" i="1"/>
  <c r="D58" i="1"/>
  <c r="C55" i="1"/>
  <c r="C52" i="1"/>
  <c r="C49" i="1"/>
  <c r="C46" i="1"/>
  <c r="C41" i="1"/>
  <c r="C58" i="1" s="1"/>
  <c r="E37" i="1"/>
  <c r="D37" i="1"/>
  <c r="C32" i="1"/>
  <c r="C37" i="1" s="1"/>
  <c r="C18" i="1"/>
  <c r="C25" i="1" s="1"/>
  <c r="C266" i="1" l="1"/>
  <c r="C277" i="1"/>
</calcChain>
</file>

<file path=xl/sharedStrings.xml><?xml version="1.0" encoding="utf-8"?>
<sst xmlns="http://schemas.openxmlformats.org/spreadsheetml/2006/main" count="493" uniqueCount="409">
  <si>
    <t xml:space="preserve">NOTAS A LOS ESTADOS FINANCIEROS </t>
  </si>
  <si>
    <t>Al 30 de Junio de 2019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</si>
  <si>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</si>
  <si>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</si>
  <si>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</si>
  <si>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</si>
  <si>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</si>
  <si>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</si>
  <si>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</si>
  <si>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</si>
  <si>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</si>
  <si>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</si>
  <si>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</si>
  <si>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</si>
  <si>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</si>
  <si>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</si>
  <si>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</si>
  <si>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</si>
  <si>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</si>
  <si>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</si>
  <si>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</si>
  <si>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</si>
  <si>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Cuentas por a Entidades Federativas y Municipios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</si>
  <si>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</si>
  <si>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</si>
  <si>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</si>
  <si>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</si>
  <si>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</si>
  <si>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</si>
  <si>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1123101001 Gastos a Reserva de Comprobar</t>
  </si>
  <si>
    <t>1123103301 Subsidio al Empleo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</si>
  <si>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</si>
  <si>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</si>
  <si>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</si>
  <si>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</si>
  <si>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</si>
  <si>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</si>
  <si>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</si>
  <si>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</si>
  <si>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</si>
  <si>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</si>
  <si>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</si>
  <si>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</si>
  <si>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</si>
  <si>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</si>
  <si>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</si>
  <si>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</si>
  <si>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</si>
  <si>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</si>
  <si>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</si>
  <si>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</si>
  <si>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</si>
  <si>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</si>
  <si>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</si>
  <si>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</si>
  <si>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</si>
  <si>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</si>
  <si>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</si>
  <si>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</si>
  <si>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</si>
  <si>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</si>
  <si>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</si>
  <si>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1233058300 Edificios no Habitacionales</t>
  </si>
  <si>
    <t>1233583001 Edificios a Valor Histórico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</si>
  <si>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</si>
  <si>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</si>
  <si>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</si>
  <si>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</si>
  <si>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</si>
  <si>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</si>
  <si>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</si>
  <si>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</si>
  <si>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</si>
  <si>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</si>
  <si>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</si>
  <si>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</si>
  <si>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</si>
  <si>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</si>
  <si>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</si>
  <si>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</si>
  <si>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</si>
  <si>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</si>
  <si>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</si>
  <si>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</si>
  <si>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</si>
  <si>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</si>
  <si>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</si>
  <si>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</si>
  <si>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</si>
  <si>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</si>
  <si>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</si>
  <si>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</si>
  <si>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</si>
  <si>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</si>
  <si>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</si>
  <si>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</si>
  <si>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</si>
  <si>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</si>
  <si>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1261258301 Dep. Acum. Edificios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</si>
  <si>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</si>
  <si>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</si>
  <si>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</si>
  <si>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</si>
  <si>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</si>
  <si>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</si>
  <si>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</si>
  <si>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</si>
  <si>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</si>
  <si>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</si>
  <si>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</si>
  <si>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</si>
  <si>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1263656101 Maquinaria y Equipo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</si>
  <si>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</si>
  <si>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</si>
  <si>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</si>
  <si>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</si>
  <si>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</si>
  <si>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</si>
  <si>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</si>
  <si>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</si>
  <si>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</si>
  <si>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</si>
  <si>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</si>
  <si>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</si>
  <si>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</si>
  <si>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</si>
  <si>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</si>
  <si>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</si>
  <si>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</si>
  <si>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</si>
  <si>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</si>
  <si>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</si>
  <si>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2117101003 ISR Salarios por Pagar</t>
  </si>
  <si>
    <t>2117101004 ISR Asimilados por Pagar</t>
  </si>
  <si>
    <t>2117502102 Impuesto Nóminas a Pagar</t>
  </si>
  <si>
    <t>2117901003 Cuotas Sindicales</t>
  </si>
  <si>
    <t>2117902001 Fondo de Ahorro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</si>
  <si>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</si>
  <si>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</si>
  <si>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</si>
  <si>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</si>
  <si>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</si>
  <si>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</si>
  <si>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</si>
  <si>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</si>
  <si>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</si>
  <si>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</si>
  <si>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</si>
  <si>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</si>
  <si>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</si>
  <si>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NO ALICA</t>
  </si>
  <si>
    <t>II) NOTAS AL ESTADO DE ACTIVIDADES</t>
  </si>
  <si>
    <t>INGRESOS DE GESTIÓN</t>
  </si>
  <si>
    <t>ERA-01 INGRESOS</t>
  </si>
  <si>
    <t>NOTA</t>
  </si>
  <si>
    <t>4173730205 Cursos de Idiomas</t>
  </si>
  <si>
    <t>4173730207 Educación Continua</t>
  </si>
  <si>
    <t>4173730403 Exámen de Inglés</t>
  </si>
  <si>
    <t>4173730501 Gestoría de Titulación</t>
  </si>
  <si>
    <t>4173730602 Reexpedición de Credencial</t>
  </si>
  <si>
    <t>4173730606 Reposición de Tarjetas Diversas</t>
  </si>
  <si>
    <t>4173730901 Por Concepto de Fichas</t>
  </si>
  <si>
    <t>4173734203 Venta de Libros</t>
  </si>
  <si>
    <t>4173735107 Eventos Especiales</t>
  </si>
  <si>
    <t>4173739304 Proyectos de Desarrollo</t>
  </si>
  <si>
    <t xml:space="preserve">4173 Ingr. Vta de Bienes/Servicios Org. </t>
  </si>
  <si>
    <t>4170 Ingresos por Venta de Bienes y Prestación de Servicios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</si>
  <si>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</si>
  <si>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</si>
  <si>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</si>
  <si>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</si>
  <si>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</si>
  <si>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Participaciones, Aportaciones, Convenios, Incentivos derivados de la Colaboración Fiscal y Fondos Distintos de Aportaciones</t>
  </si>
  <si>
    <t>4221911100 Servicios Personales</t>
  </si>
  <si>
    <t>4221911200 Materiales y Suminitros</t>
  </si>
  <si>
    <t>4221911300 Servicios Generales</t>
  </si>
  <si>
    <t>4221913001 Recursos Interinstitucionales</t>
  </si>
  <si>
    <t>4221 Trans. Internas y Asig. Al Secto</t>
  </si>
  <si>
    <t>4220 Transferencias, Asignaciones, Subsidios y Sub. Y Pensiones y Jub.</t>
  </si>
  <si>
    <t>Participaciones,  Aportaciones y Transferencias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</si>
  <si>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</si>
  <si>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</si>
  <si>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</si>
  <si>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</si>
  <si>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</si>
  <si>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</si>
  <si>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</si>
  <si>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</si>
  <si>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</si>
  <si>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</si>
  <si>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</si>
  <si>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Sueldos Base</t>
  </si>
  <si>
    <t>5112121000 Honorarios Asimilables a Salarios</t>
  </si>
  <si>
    <t>5113131000 Primas por años de servicios</t>
  </si>
  <si>
    <t>5113132000 Primas de Vacaciones, Dominical y Gratificación de Fin de Año</t>
  </si>
  <si>
    <t>5114141000 Aportaciones de Seguridad Social</t>
  </si>
  <si>
    <t>5114142000 Aportaciones  a Fondos de Vivienda</t>
  </si>
  <si>
    <t>5115154000 Prestaciones Contractuales</t>
  </si>
  <si>
    <t>5115159000 Otras Prestaciones</t>
  </si>
  <si>
    <t>5121211000 Materiales y Útiles de Oficina</t>
  </si>
  <si>
    <t>5121214000 Mat. Utiles Y Equipo</t>
  </si>
  <si>
    <t>5121216000 Material de Limpieza</t>
  </si>
  <si>
    <t>5121217000 Materiales y Útiles de Enseñanza</t>
  </si>
  <si>
    <t>5122221000 Alimentación de Personas</t>
  </si>
  <si>
    <t>5124246000 Material Eléctrico y Electrónico</t>
  </si>
  <si>
    <t>5124247000 Artículos Metalicos</t>
  </si>
  <si>
    <t>5124248000 Materiales Complementarios</t>
  </si>
  <si>
    <t>5124249000 Otros Materiales y A.</t>
  </si>
  <si>
    <t>5125253000 Medicinas y productos Farmacéuticos</t>
  </si>
  <si>
    <t>5126261000 Combustibles y Lubricantes</t>
  </si>
  <si>
    <t>5127271000 Vestuarios y Uniformes</t>
  </si>
  <si>
    <t>5129291000 Herramientas Menores</t>
  </si>
  <si>
    <t>5129292000 Refacciones y Acces Menores de Edificios</t>
  </si>
  <si>
    <t xml:space="preserve">5129294000 Refaccions y Acces. Menores de Eq de Computo y Tec de Inf. </t>
  </si>
  <si>
    <t>5129299000 Ref. Ot. Bie. Mueb.</t>
  </si>
  <si>
    <t>5131311000 Servicio de Energía Eléctrica</t>
  </si>
  <si>
    <t>5131312000 Gas</t>
  </si>
  <si>
    <t>5131314000  Telefonía Trandicional</t>
  </si>
  <si>
    <t>5131317000  Serv. Acceso a Internet</t>
  </si>
  <si>
    <t>5132325000 Arrendamiento Eq de Transporte</t>
  </si>
  <si>
    <t>5132329000  Otros Arrendamientos</t>
  </si>
  <si>
    <t>5133333000 Servs. Consult. Adm.</t>
  </si>
  <si>
    <t>5133334000 Capacitación</t>
  </si>
  <si>
    <t>5133336000 Servs. Apoyo Admvo.</t>
  </si>
  <si>
    <t>5133338000 Servicios de Vigilancia</t>
  </si>
  <si>
    <t>5133339000 Servicios Profesionales</t>
  </si>
  <si>
    <t>5134345000 Seguro de Bienes Patrimoniales</t>
  </si>
  <si>
    <t>5134348000 Comisiones por ventas</t>
  </si>
  <si>
    <t>5135351000 Conserv. Y Mantenimiento</t>
  </si>
  <si>
    <t>5135355000  Reparación y Matto  de Equipo Transporte</t>
  </si>
  <si>
    <t xml:space="preserve">5135357000 Inst. Rep. Y Matto. De Maq. </t>
  </si>
  <si>
    <t>5135358000 Servicios de Limpieza</t>
  </si>
  <si>
    <t>5136361200 Difusión por Medios Alternativos</t>
  </si>
  <si>
    <t>5137371000 Pasajes Aereos</t>
  </si>
  <si>
    <t>5137372000 Pasajes Terrestres</t>
  </si>
  <si>
    <t>5137375000 Viáticos en el País</t>
  </si>
  <si>
    <t>5137379000 Ot. Ser. Traslado</t>
  </si>
  <si>
    <t>5138382000 Gastos de Orden Social y Cultural</t>
  </si>
  <si>
    <t>5138383000 Congresos y Convenciones</t>
  </si>
  <si>
    <t>5138385000 Gastos de Representación</t>
  </si>
  <si>
    <t>5139392000 Otros Impuestos y Derechos</t>
  </si>
  <si>
    <t>5139396000 Otros Gastos por Responsabilidades</t>
  </si>
  <si>
    <t>5139398000 Impuesto de Nómina</t>
  </si>
  <si>
    <t>5241441000 Ayudas Sociales a Personas</t>
  </si>
  <si>
    <t>5242442000 Becas O. Ayudas</t>
  </si>
  <si>
    <t>5518000001 Baja de Activo Fijo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</si>
  <si>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</si>
  <si>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</si>
  <si>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</si>
  <si>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</si>
  <si>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</si>
  <si>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</si>
  <si>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3110911500  Estatal Bienes Muebles</t>
  </si>
  <si>
    <t>3110915000  Bienes Muebles e Inmuebles</t>
  </si>
  <si>
    <t>3110916000  Obra Pública</t>
  </si>
  <si>
    <t>3111835000 Convenio Bienes Muebles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</si>
  <si>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</si>
  <si>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</si>
  <si>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</si>
  <si>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</si>
  <si>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</si>
  <si>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</si>
  <si>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</si>
  <si>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</si>
  <si>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</si>
  <si>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</si>
  <si>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</si>
  <si>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</si>
  <si>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</si>
  <si>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</si>
  <si>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</si>
  <si>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</si>
  <si>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</si>
  <si>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</si>
  <si>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</si>
  <si>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</si>
  <si>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</si>
  <si>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</si>
  <si>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</si>
  <si>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</si>
  <si>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</si>
  <si>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</si>
  <si>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3220000025  Resultado Ejercicio 2017</t>
  </si>
  <si>
    <t>3220000026  Resultado Ejercicio 2018</t>
  </si>
  <si>
    <t>3220001000  Capitalización de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</si>
  <si>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</si>
  <si>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</si>
  <si>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</si>
  <si>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</si>
  <si>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3220690211  Aplicación de Remanente Propio</t>
  </si>
  <si>
    <t>3220690212  Aplicación de Remanente Federal</t>
  </si>
  <si>
    <t>3220690213  Aplicación de Remanentes</t>
  </si>
  <si>
    <t>3220790201  Aplicación de Remanente Propio</t>
  </si>
  <si>
    <t>3220790202  Aplicación de Remanente Federal</t>
  </si>
  <si>
    <t>3220790203  Aplicación de Remanente Interinstitucional</t>
  </si>
  <si>
    <t>3243000002  Reserva por Contingencia</t>
  </si>
  <si>
    <t>SUB TOTAL</t>
  </si>
  <si>
    <t>IV) NOTAS AL ESTADO DE FLUJO DE EFECTIVO</t>
  </si>
  <si>
    <t>EFE-01 FLUJO DE EFECTIVO</t>
  </si>
  <si>
    <t>1112101002  Banamex PRODEP 2017</t>
  </si>
  <si>
    <t>1112101003  Banamex 70142939566</t>
  </si>
  <si>
    <t>1112102001  Bancomer Cta. 7216</t>
  </si>
  <si>
    <t>1112106002  Bajío Cta. 1105550</t>
  </si>
  <si>
    <t>1112106003  Bajío Cta. 1105535</t>
  </si>
  <si>
    <t>1112106004  Bajío Cta. 988683</t>
  </si>
  <si>
    <t>1112106006  Bajío Cta. 2776888</t>
  </si>
  <si>
    <t>1112106007  Bajío Cta. 11054770101 Maestra</t>
  </si>
  <si>
    <t>1112106011  Bajío 10170660 Ministración Federal</t>
  </si>
  <si>
    <t>1112106014  Bajío 12724647 PROEXOE</t>
  </si>
  <si>
    <t>1112106015  Bajío 12914883 Remanente Federal</t>
  </si>
  <si>
    <t>1112106020  Bajío 19648740 Atenc</t>
  </si>
  <si>
    <t>1112106021  Bajío 245264444 Reserva por Contingencia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</si>
  <si>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</si>
  <si>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</si>
  <si>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</si>
  <si>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</si>
  <si>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</si>
  <si>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</si>
  <si>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1233 Edificios No Habitacionales</t>
  </si>
  <si>
    <t xml:space="preserve">1236  Construcciones en Proceso en Bienes </t>
  </si>
  <si>
    <t>1241 Mobiliario y Equipo de Administración</t>
  </si>
  <si>
    <t>1243 Equipo e Instrumental Médico y de Lab.</t>
  </si>
  <si>
    <t>1244 Equipo de Transporte</t>
  </si>
  <si>
    <t>1246 Maquinaria, Otros Equipos y Herramientas</t>
  </si>
  <si>
    <t xml:space="preserve">IV) CONCILIACIÓN DE LOS INGRESOS PRESUPUESTARIOS Y CONTABLES, ASI COMO ENTRE LOS EGRESOS </t>
  </si>
  <si>
    <t>PRESUPUESTARIOS Y LOS GASTOS</t>
  </si>
  <si>
    <t>NOTAS DE MEMORIA</t>
  </si>
  <si>
    <t>NOTAS DE MEMORIA.</t>
  </si>
  <si>
    <t>7000 CUENTAS DE ORDEN CONTABLES</t>
  </si>
  <si>
    <t>Bajo protesta de decir verdad declaramos que los Estados Financieros y sus Notas, son razonablemente correctos y son responsabilidad del emisor</t>
  </si>
  <si>
    <t>Antonio Ramírez Vallejo</t>
  </si>
  <si>
    <t>Gerardo Gámez García</t>
  </si>
  <si>
    <t>Director General</t>
  </si>
  <si>
    <t>Director Administrativo</t>
  </si>
  <si>
    <t>Conciliación entre los Ingresos Presupuestarios y Contables</t>
  </si>
  <si>
    <t>Correspondiente del 1 de Enero al 30 de Junio de 2019</t>
  </si>
  <si>
    <t>(Cifras en pesos)</t>
  </si>
  <si>
    <t>1. Total de Ingresos Presupuestarios</t>
  </si>
  <si>
    <t>2. Más Ingresos Contables No Presupuestarios</t>
  </si>
  <si>
    <t>2.1</t>
  </si>
  <si>
    <t>Ingresos Financieros</t>
  </si>
  <si>
    <t>2.2</t>
  </si>
  <si>
    <t>Incremento por Variación de inventarios</t>
  </si>
  <si>
    <t>2.3</t>
  </si>
  <si>
    <t>Disminución del Exceso de Estimaciones por Pérdida o Deterioro u Obsolescencia</t>
  </si>
  <si>
    <t>2.4</t>
  </si>
  <si>
    <t>Disminución del Exceso de Provisiones</t>
  </si>
  <si>
    <t>2.5</t>
  </si>
  <si>
    <t>Otros Ingresos y Beneficios Varios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</si>
  <si>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</si>
  <si>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</si>
  <si>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</si>
  <si>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</si>
  <si>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</si>
  <si>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</si>
  <si>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</si>
  <si>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</si>
  <si>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</si>
  <si>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</si>
  <si>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</si>
  <si>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</si>
  <si>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</si>
  <si>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</si>
  <si>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</si>
  <si>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</si>
  <si>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</si>
  <si>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</si>
  <si>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</si>
  <si>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2.10</t>
  </si>
  <si>
    <t>Bienes Inmuebles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</si>
  <si>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</si>
  <si>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</si>
  <si>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</si>
  <si>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</si>
  <si>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</si>
  <si>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</si>
  <si>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</si>
  <si>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</si>
  <si>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</si>
  <si>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</si>
  <si>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</si>
  <si>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</si>
  <si>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</si>
  <si>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</si>
  <si>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</si>
  <si>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</si>
  <si>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</si>
  <si>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</si>
  <si>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</si>
  <si>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</si>
  <si>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</si>
  <si>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</si>
  <si>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</si>
  <si>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</si>
  <si>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Estimaciones, Depreciaciones, Deterioros, Obsolescencia y Amortizaciones</t>
  </si>
  <si>
    <t>3.2</t>
  </si>
  <si>
    <t>Provisiones</t>
  </si>
  <si>
    <t>3.3</t>
  </si>
  <si>
    <t>Disminución de Inventarios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</si>
  <si>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</si>
  <si>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</si>
  <si>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</si>
  <si>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</si>
  <si>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</si>
  <si>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Otros Gastos</t>
  </si>
  <si>
    <t>3.7</t>
  </si>
  <si>
    <t>Otros Gastos Contables No Presupuestarios</t>
  </si>
  <si>
    <t>4. Total de Gasto Contable (4 = 1 - 2 + 3)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</si>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</sst>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\-#,##0;&quot; &quot;"/>
    <numFmt numFmtId="165" formatCode="#,##0.00;\-#,##0.00;&quot; &quot;"/>
    <numFmt numFmtId="167" formatCode="#,##0.000000000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24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17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5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165" fontId="2" fillId="3" borderId="5" xfId="0" applyNumberFormat="1" applyFont="1" applyFill="1" applyBorder="1"/>
    <xf numFmtId="0" fontId="9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65" fontId="2" fillId="3" borderId="1" xfId="0" applyNumberFormat="1" applyFont="1" applyFill="1" applyBorder="1"/>
    <xf numFmtId="165" fontId="2" fillId="3" borderId="7" xfId="0" applyNumberFormat="1" applyFont="1" applyFill="1" applyBorder="1"/>
    <xf numFmtId="165" fontId="3" fillId="2" borderId="8" xfId="0" applyNumberFormat="1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165" fontId="3" fillId="3" borderId="0" xfId="0" applyNumberFormat="1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4" xfId="0" applyFont="1" applyBorder="1"/>
    <xf numFmtId="49" fontId="5" fillId="3" borderId="5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2" fillId="2" borderId="2" xfId="0" applyFont="1" applyFill="1" applyBorder="1"/>
    <xf numFmtId="49" fontId="3" fillId="3" borderId="12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5" fillId="0" borderId="13" xfId="3" applyNumberFormat="1" applyFont="1" applyFill="1" applyBorder="1" applyAlignment="1">
      <alignment horizontal="left"/>
    </xf>
    <xf numFmtId="0" fontId="2" fillId="0" borderId="14" xfId="0" applyFont="1" applyBorder="1"/>
    <xf numFmtId="0" fontId="4" fillId="2" borderId="2" xfId="4" applyFont="1" applyFill="1" applyBorder="1" applyAlignment="1">
      <alignment horizontal="left"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/>
    <xf numFmtId="4" fontId="2" fillId="0" borderId="4" xfId="5" applyNumberFormat="1" applyFont="1" applyBorder="1" applyAlignment="1"/>
    <xf numFmtId="0" fontId="2" fillId="3" borderId="13" xfId="0" applyFont="1" applyFill="1" applyBorder="1"/>
    <xf numFmtId="0" fontId="2" fillId="3" borderId="4" xfId="0" applyFont="1" applyFill="1" applyBorder="1"/>
    <xf numFmtId="0" fontId="2" fillId="3" borderId="14" xfId="0" applyFont="1" applyFill="1" applyBorder="1"/>
    <xf numFmtId="0" fontId="2" fillId="3" borderId="5" xfId="0" applyFont="1" applyFill="1" applyBorder="1"/>
    <xf numFmtId="0" fontId="4" fillId="2" borderId="3" xfId="4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wrapText="1"/>
    </xf>
    <xf numFmtId="4" fontId="2" fillId="0" borderId="16" xfId="5" applyNumberFormat="1" applyFont="1" applyFill="1" applyBorder="1" applyAlignment="1">
      <alignment wrapText="1"/>
    </xf>
    <xf numFmtId="4" fontId="2" fillId="0" borderId="3" xfId="5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5" applyNumberFormat="1" applyFont="1" applyFill="1" applyBorder="1" applyAlignment="1">
      <alignment wrapText="1"/>
    </xf>
    <xf numFmtId="4" fontId="2" fillId="0" borderId="4" xfId="5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5" applyNumberFormat="1" applyFont="1" applyFill="1" applyBorder="1" applyAlignment="1">
      <alignment wrapText="1"/>
    </xf>
    <xf numFmtId="4" fontId="2" fillId="0" borderId="5" xfId="5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/>
    <xf numFmtId="164" fontId="2" fillId="3" borderId="6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164" fontId="3" fillId="3" borderId="7" xfId="0" applyNumberFormat="1" applyFont="1" applyFill="1" applyBorder="1"/>
    <xf numFmtId="165" fontId="3" fillId="3" borderId="5" xfId="0" applyNumberFormat="1" applyFont="1" applyFill="1" applyBorder="1"/>
    <xf numFmtId="4" fontId="4" fillId="2" borderId="2" xfId="5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49" fontId="5" fillId="3" borderId="13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 wrapText="1"/>
    </xf>
    <xf numFmtId="49" fontId="3" fillId="3" borderId="14" xfId="0" applyNumberFormat="1" applyFont="1" applyFill="1" applyBorder="1" applyAlignment="1">
      <alignment horizontal="left"/>
    </xf>
    <xf numFmtId="164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49" fontId="5" fillId="0" borderId="4" xfId="6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49" fontId="5" fillId="0" borderId="5" xfId="6" applyNumberFormat="1" applyFont="1" applyFill="1" applyBorder="1" applyAlignment="1">
      <alignment horizontal="left"/>
    </xf>
    <xf numFmtId="0" fontId="4" fillId="2" borderId="3" xfId="4" applyFont="1" applyFill="1" applyBorder="1" applyAlignment="1">
      <alignment horizontal="center" vertical="center" wrapText="1"/>
    </xf>
    <xf numFmtId="164" fontId="2" fillId="3" borderId="11" xfId="0" applyNumberFormat="1" applyFont="1" applyFill="1" applyBorder="1"/>
    <xf numFmtId="49" fontId="5" fillId="0" borderId="13" xfId="0" applyNumberFormat="1" applyFont="1" applyFill="1" applyBorder="1" applyAlignment="1">
      <alignment horizontal="left"/>
    </xf>
    <xf numFmtId="164" fontId="2" fillId="0" borderId="6" xfId="0" applyNumberFormat="1" applyFont="1" applyFill="1" applyBorder="1"/>
    <xf numFmtId="49" fontId="5" fillId="0" borderId="14" xfId="0" applyNumberFormat="1" applyFont="1" applyFill="1" applyBorder="1" applyAlignment="1">
      <alignment horizontal="left"/>
    </xf>
    <xf numFmtId="164" fontId="3" fillId="2" borderId="10" xfId="0" applyNumberFormat="1" applyFont="1" applyFill="1" applyBorder="1"/>
    <xf numFmtId="0" fontId="4" fillId="2" borderId="2" xfId="4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4" xfId="4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0" xfId="0" applyFont="1" applyAlignment="1">
      <alignment horizontal="center" wrapText="1"/>
    </xf>
    <xf numFmtId="43" fontId="2" fillId="3" borderId="0" xfId="1" applyNumberFormat="1" applyFont="1" applyFill="1" applyBorder="1"/>
    <xf numFmtId="43" fontId="2" fillId="3" borderId="0" xfId="0" applyNumberFormat="1" applyFont="1" applyFill="1"/>
    <xf numFmtId="167" fontId="2" fillId="3" borderId="0" xfId="0" applyNumberFormat="1" applyFont="1" applyFill="1" applyBorder="1"/>
    <xf numFmtId="168" fontId="2" fillId="3" borderId="0" xfId="0" applyNumberFormat="1" applyFont="1" applyFill="1"/>
    <xf numFmtId="0" fontId="6" fillId="0" borderId="0" xfId="0" applyFont="1" applyBorder="1" applyAlignment="1">
      <alignment horizontal="center"/>
    </xf>
    <xf numFmtId="165" fontId="3" fillId="3" borderId="7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2" borderId="12" xfId="8" applyFont="1" applyFill="1" applyBorder="1" applyAlignment="1">
      <alignment horizontal="center" vertical="center"/>
    </xf>
    <xf numFmtId="0" fontId="4" fillId="2" borderId="16" xfId="8" applyFont="1" applyFill="1" applyBorder="1" applyAlignment="1">
      <alignment horizontal="center" vertical="center"/>
    </xf>
    <xf numFmtId="0" fontId="4" fillId="2" borderId="11" xfId="8" applyFont="1" applyFill="1" applyBorder="1" applyAlignment="1">
      <alignment horizontal="center" vertical="center"/>
    </xf>
    <xf numFmtId="0" fontId="4" fillId="2" borderId="13" xfId="8" applyFont="1" applyFill="1" applyBorder="1" applyAlignment="1">
      <alignment horizontal="center" vertical="center"/>
    </xf>
    <xf numFmtId="0" fontId="4" fillId="2" borderId="0" xfId="8" applyFont="1" applyFill="1" applyBorder="1" applyAlignment="1">
      <alignment horizontal="center" vertical="center"/>
    </xf>
    <xf numFmtId="0" fontId="4" fillId="2" borderId="6" xfId="8" applyFont="1" applyFill="1" applyBorder="1" applyAlignment="1">
      <alignment horizontal="center" vertical="center"/>
    </xf>
    <xf numFmtId="0" fontId="4" fillId="2" borderId="14" xfId="8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0" fontId="4" fillId="2" borderId="7" xfId="8" applyFont="1" applyFill="1" applyBorder="1" applyAlignment="1">
      <alignment horizontal="center" vertical="center"/>
    </xf>
    <xf numFmtId="0" fontId="12" fillId="2" borderId="8" xfId="8" applyFont="1" applyFill="1" applyBorder="1" applyAlignment="1">
      <alignment vertical="center"/>
    </xf>
    <xf numFmtId="0" fontId="2" fillId="0" borderId="0" xfId="8" applyFont="1"/>
    <xf numFmtId="0" fontId="12" fillId="0" borderId="9" xfId="8" applyFont="1" applyFill="1" applyBorder="1" applyAlignment="1">
      <alignment vertical="center"/>
    </xf>
    <xf numFmtId="0" fontId="12" fillId="0" borderId="9" xfId="8" applyFont="1" applyFill="1" applyBorder="1" applyAlignment="1">
      <alignment horizontal="right" vertical="center"/>
    </xf>
    <xf numFmtId="0" fontId="12" fillId="0" borderId="8" xfId="8" applyFont="1" applyFill="1" applyBorder="1" applyAlignment="1">
      <alignment vertical="center"/>
    </xf>
    <xf numFmtId="0" fontId="5" fillId="0" borderId="8" xfId="8" applyFont="1" applyFill="1" applyBorder="1" applyAlignment="1">
      <alignment vertical="center"/>
    </xf>
    <xf numFmtId="0" fontId="5" fillId="0" borderId="9" xfId="8" applyFont="1" applyFill="1" applyBorder="1" applyAlignment="1">
      <alignment horizontal="left" vertical="center" indent="1"/>
    </xf>
    <xf numFmtId="0" fontId="2" fillId="0" borderId="8" xfId="8" applyFont="1" applyBorder="1"/>
    <xf numFmtId="0" fontId="13" fillId="0" borderId="10" xfId="8" applyFont="1" applyFill="1" applyBorder="1" applyAlignment="1">
      <alignment horizontal="left" vertical="center" wrapText="1" indent="1"/>
    </xf>
    <xf numFmtId="0" fontId="13" fillId="0" borderId="8" xfId="8" applyFont="1" applyFill="1" applyBorder="1" applyAlignment="1">
      <alignment horizontal="left" vertical="center"/>
    </xf>
    <xf numFmtId="0" fontId="13" fillId="0" borderId="9" xfId="8" applyFont="1" applyFill="1" applyBorder="1" applyAlignment="1">
      <alignment horizontal="left" vertical="center" indent="1"/>
    </xf>
    <xf numFmtId="0" fontId="2" fillId="0" borderId="0" xfId="8" applyFont="1" applyFill="1" applyBorder="1"/>
    <xf numFmtId="0" fontId="13" fillId="0" borderId="9" xfId="8" applyFont="1" applyFill="1" applyBorder="1" applyAlignment="1">
      <alignment horizontal="left" vertical="center" wrapText="1"/>
    </xf>
    <xf numFmtId="0" fontId="5" fillId="0" borderId="8" xfId="8" applyFont="1" applyFill="1" applyBorder="1" applyAlignment="1">
      <alignment horizontal="left" vertical="center"/>
    </xf>
    <xf numFmtId="0" fontId="5" fillId="0" borderId="8" xfId="8" applyFont="1" applyBorder="1" applyAlignment="1">
      <alignment horizontal="left"/>
    </xf>
    <xf numFmtId="0" fontId="13" fillId="0" borderId="9" xfId="8" applyFont="1" applyFill="1" applyBorder="1" applyAlignment="1">
      <alignment horizontal="left" vertical="center"/>
    </xf>
    <xf numFmtId="4" fontId="13" fillId="0" borderId="16" xfId="8" applyNumberFormat="1" applyFont="1" applyFill="1" applyBorder="1" applyAlignment="1">
      <alignment horizontal="right" vertical="center" indent="1"/>
    </xf>
    <xf numFmtId="0" fontId="12" fillId="2" borderId="2" xfId="8" applyFont="1" applyFill="1" applyBorder="1" applyAlignment="1">
      <alignment vertical="center"/>
    </xf>
    <xf numFmtId="0" fontId="3" fillId="2" borderId="12" xfId="8" applyFont="1" applyFill="1" applyBorder="1" applyAlignment="1" applyProtection="1">
      <alignment horizontal="center" vertical="center" wrapText="1"/>
      <protection locked="0"/>
    </xf>
    <xf numFmtId="0" fontId="3" fillId="2" borderId="16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13" xfId="8" applyFont="1" applyFill="1" applyBorder="1" applyAlignment="1" applyProtection="1">
      <alignment horizontal="center" vertical="center" wrapText="1"/>
      <protection locked="0"/>
    </xf>
    <xf numFmtId="0" fontId="3" fillId="2" borderId="0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12" fillId="2" borderId="14" xfId="8" applyFont="1" applyFill="1" applyBorder="1" applyAlignment="1">
      <alignment vertical="center"/>
    </xf>
    <xf numFmtId="0" fontId="2" fillId="0" borderId="9" xfId="8" applyFont="1" applyBorder="1"/>
    <xf numFmtId="0" fontId="12" fillId="0" borderId="10" xfId="8" applyFont="1" applyFill="1" applyBorder="1" applyAlignment="1">
      <alignment vertical="center"/>
    </xf>
    <xf numFmtId="49" fontId="3" fillId="0" borderId="8" xfId="8" applyNumberFormat="1" applyFont="1" applyFill="1" applyBorder="1" applyAlignment="1">
      <alignment vertical="center"/>
    </xf>
    <xf numFmtId="0" fontId="5" fillId="0" borderId="10" xfId="8" applyFont="1" applyFill="1" applyBorder="1" applyAlignment="1">
      <alignment horizontal="left" vertical="center" indent="1"/>
    </xf>
    <xf numFmtId="49" fontId="5" fillId="0" borderId="8" xfId="8" applyNumberFormat="1" applyFont="1" applyFill="1" applyBorder="1"/>
    <xf numFmtId="0" fontId="5" fillId="0" borderId="10" xfId="8" applyFont="1" applyFill="1" applyBorder="1" applyAlignment="1">
      <alignment horizontal="left" vertical="center" wrapText="1" indent="1"/>
    </xf>
    <xf numFmtId="49" fontId="14" fillId="0" borderId="8" xfId="8" applyNumberFormat="1" applyFont="1" applyFill="1" applyBorder="1"/>
    <xf numFmtId="0" fontId="5" fillId="0" borderId="9" xfId="8" applyFont="1" applyFill="1" applyBorder="1"/>
    <xf numFmtId="0" fontId="5" fillId="0" borderId="9" xfId="8" applyFont="1" applyFill="1" applyBorder="1" applyAlignment="1">
      <alignment vertical="center"/>
    </xf>
    <xf numFmtId="0" fontId="3" fillId="0" borderId="8" xfId="8" applyFont="1" applyFill="1" applyBorder="1" applyAlignment="1">
      <alignment vertical="center"/>
    </xf>
    <xf numFmtId="0" fontId="3" fillId="0" borderId="10" xfId="8" applyFont="1" applyFill="1" applyBorder="1" applyAlignment="1">
      <alignment vertical="center"/>
    </xf>
    <xf numFmtId="0" fontId="13" fillId="0" borderId="9" xfId="8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/>
    <xf numFmtId="4" fontId="2" fillId="3" borderId="4" xfId="0" applyNumberFormat="1" applyFont="1" applyFill="1" applyBorder="1"/>
    <xf numFmtId="4" fontId="3" fillId="0" borderId="4" xfId="2" applyNumberFormat="1" applyFont="1" applyFill="1" applyBorder="1"/>
    <xf numFmtId="4" fontId="2" fillId="3" borderId="5" xfId="0" applyNumberFormat="1" applyFont="1" applyFill="1" applyBorder="1"/>
    <xf numFmtId="2" fontId="3" fillId="0" borderId="4" xfId="2" applyNumberFormat="1" applyFont="1" applyFill="1" applyBorder="1"/>
    <xf numFmtId="165" fontId="4" fillId="0" borderId="4" xfId="0" applyNumberFormat="1" applyFont="1" applyFill="1" applyBorder="1"/>
    <xf numFmtId="165" fontId="3" fillId="2" borderId="2" xfId="0" applyNumberFormat="1" applyFont="1" applyFill="1" applyBorder="1"/>
    <xf numFmtId="4" fontId="2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165" fontId="4" fillId="3" borderId="3" xfId="0" applyNumberFormat="1" applyFont="1" applyFill="1" applyBorder="1"/>
    <xf numFmtId="165" fontId="2" fillId="0" borderId="4" xfId="0" applyNumberFormat="1" applyFont="1" applyBorder="1"/>
    <xf numFmtId="165" fontId="4" fillId="0" borderId="4" xfId="0" applyNumberFormat="1" applyFont="1" applyBorder="1"/>
    <xf numFmtId="165" fontId="2" fillId="0" borderId="5" xfId="0" applyNumberFormat="1" applyFont="1" applyBorder="1"/>
    <xf numFmtId="165" fontId="4" fillId="3" borderId="3" xfId="0" applyNumberFormat="1" applyFont="1" applyFill="1" applyBorder="1" applyAlignment="1">
      <alignment vertical="top"/>
    </xf>
    <xf numFmtId="165" fontId="3" fillId="0" borderId="3" xfId="0" applyNumberFormat="1" applyFont="1" applyFill="1" applyBorder="1"/>
    <xf numFmtId="165" fontId="3" fillId="0" borderId="3" xfId="2" applyNumberFormat="1" applyFont="1" applyFill="1" applyBorder="1"/>
    <xf numFmtId="2" fontId="5" fillId="0" borderId="4" xfId="2" applyNumberFormat="1" applyFont="1" applyFill="1" applyBorder="1"/>
    <xf numFmtId="2" fontId="2" fillId="3" borderId="6" xfId="0" applyNumberFormat="1" applyFont="1" applyFill="1" applyBorder="1"/>
    <xf numFmtId="2" fontId="4" fillId="3" borderId="6" xfId="0" applyNumberFormat="1" applyFont="1" applyFill="1" applyBorder="1"/>
    <xf numFmtId="2" fontId="5" fillId="0" borderId="4" xfId="7" applyNumberFormat="1" applyFont="1" applyFill="1" applyBorder="1"/>
    <xf numFmtId="2" fontId="4" fillId="0" borderId="4" xfId="0" applyNumberFormat="1" applyFont="1" applyFill="1" applyBorder="1"/>
    <xf numFmtId="2" fontId="2" fillId="3" borderId="7" xfId="0" applyNumberFormat="1" applyFont="1" applyFill="1" applyBorder="1"/>
    <xf numFmtId="4" fontId="3" fillId="2" borderId="2" xfId="0" applyNumberFormat="1" applyFont="1" applyFill="1" applyBorder="1"/>
    <xf numFmtId="4" fontId="12" fillId="2" borderId="2" xfId="8" applyNumberFormat="1" applyFont="1" applyFill="1" applyBorder="1" applyAlignment="1">
      <alignment horizontal="right" vertical="center" wrapText="1" indent="1"/>
    </xf>
    <xf numFmtId="4" fontId="12" fillId="0" borderId="2" xfId="8" applyNumberFormat="1" applyFont="1" applyFill="1" applyBorder="1" applyAlignment="1">
      <alignment horizontal="right" vertical="center" wrapText="1" indent="1"/>
    </xf>
    <xf numFmtId="4" fontId="13" fillId="0" borderId="2" xfId="8" applyNumberFormat="1" applyFont="1" applyFill="1" applyBorder="1" applyAlignment="1">
      <alignment horizontal="right" vertical="center" wrapText="1" indent="1"/>
    </xf>
    <xf numFmtId="4" fontId="13" fillId="0" borderId="9" xfId="8" applyNumberFormat="1" applyFont="1" applyFill="1" applyBorder="1" applyAlignment="1">
      <alignment horizontal="right" vertical="center" wrapText="1" indent="1"/>
    </xf>
    <xf numFmtId="4" fontId="13" fillId="0" borderId="2" xfId="8" applyNumberFormat="1" applyFont="1" applyFill="1" applyBorder="1" applyAlignment="1">
      <alignment horizontal="right" vertical="center" indent="1"/>
    </xf>
    <xf numFmtId="4" fontId="12" fillId="2" borderId="2" xfId="8" applyNumberFormat="1" applyFont="1" applyFill="1" applyBorder="1" applyAlignment="1">
      <alignment horizontal="right" vertical="center"/>
    </xf>
    <xf numFmtId="4" fontId="12" fillId="0" borderId="9" xfId="8" applyNumberFormat="1" applyFont="1" applyFill="1" applyBorder="1" applyAlignment="1">
      <alignment horizontal="right" vertical="center"/>
    </xf>
    <xf numFmtId="4" fontId="5" fillId="0" borderId="2" xfId="8" applyNumberFormat="1" applyFont="1" applyFill="1" applyBorder="1" applyAlignment="1">
      <alignment horizontal="right" vertical="center" wrapText="1" indent="1"/>
    </xf>
    <xf numFmtId="4" fontId="5" fillId="0" borderId="9" xfId="8" applyNumberFormat="1" applyFont="1" applyFill="1" applyBorder="1" applyAlignment="1">
      <alignment horizontal="right" vertical="center"/>
    </xf>
    <xf numFmtId="4" fontId="3" fillId="0" borderId="2" xfId="8" applyNumberFormat="1" applyFont="1" applyFill="1" applyBorder="1" applyAlignment="1">
      <alignment horizontal="right" vertical="center" wrapText="1" indent="1"/>
    </xf>
    <xf numFmtId="4" fontId="5" fillId="0" borderId="2" xfId="8" applyNumberFormat="1" applyFont="1" applyFill="1" applyBorder="1" applyAlignment="1">
      <alignment horizontal="right" vertical="center" indent="1"/>
    </xf>
    <xf numFmtId="4" fontId="13" fillId="0" borderId="9" xfId="8" applyNumberFormat="1" applyFont="1" applyFill="1" applyBorder="1" applyAlignment="1">
      <alignment horizontal="right" vertical="center"/>
    </xf>
  </cellXfs>
  <cellStyles count="9">
    <cellStyle name="Millares" xfId="1" builtinId="3"/>
    <cellStyle name="Millares 2" xfId="5"/>
    <cellStyle name="Normal" xfId="0" builtinId="0"/>
    <cellStyle name="Normal 2" xfId="2"/>
    <cellStyle name="Normal 2 2" xfId="4"/>
    <cellStyle name="Normal 3 2" xfId="7"/>
    <cellStyle name="Normal 3 2 2" xfId="8"/>
    <cellStyle name="Normal 4" xfId="3"/>
    <cellStyle name="Normal 9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7302957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64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6568664" y="1153044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1579104</xdr:colOff>
      <xdr:row>74</xdr:row>
      <xdr:rowOff>106888</xdr:rowOff>
    </xdr:from>
    <xdr:ext cx="1877437" cy="446212"/>
    <xdr:sp macro="" textlink="">
      <xdr:nvSpPr>
        <xdr:cNvPr id="4" name="3 Rectángulo"/>
        <xdr:cNvSpPr/>
      </xdr:nvSpPr>
      <xdr:spPr>
        <a:xfrm>
          <a:off x="9094329" y="1344188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1660627</xdr:colOff>
      <xdr:row>82</xdr:row>
      <xdr:rowOff>309994</xdr:rowOff>
    </xdr:from>
    <xdr:ext cx="1877437" cy="446212"/>
    <xdr:sp macro="" textlink="">
      <xdr:nvSpPr>
        <xdr:cNvPr id="5" name="4 Rectángulo"/>
        <xdr:cNvSpPr/>
      </xdr:nvSpPr>
      <xdr:spPr>
        <a:xfrm>
          <a:off x="7447065" y="151213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4973565</xdr:colOff>
      <xdr:row>170</xdr:row>
      <xdr:rowOff>57727</xdr:rowOff>
    </xdr:from>
    <xdr:ext cx="1877437" cy="446212"/>
    <xdr:sp macro="" textlink="">
      <xdr:nvSpPr>
        <xdr:cNvPr id="6" name="5 Rectángulo"/>
        <xdr:cNvSpPr/>
      </xdr:nvSpPr>
      <xdr:spPr>
        <a:xfrm>
          <a:off x="5735565" y="29813827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1649702</xdr:colOff>
      <xdr:row>206</xdr:row>
      <xdr:rowOff>6733</xdr:rowOff>
    </xdr:from>
    <xdr:ext cx="1877437" cy="446212"/>
    <xdr:sp macro="" textlink="">
      <xdr:nvSpPr>
        <xdr:cNvPr id="7" name="7 Rectángulo"/>
        <xdr:cNvSpPr/>
      </xdr:nvSpPr>
      <xdr:spPr>
        <a:xfrm>
          <a:off x="7431377" y="3600170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1649702</xdr:colOff>
      <xdr:row>213</xdr:row>
      <xdr:rowOff>63183</xdr:rowOff>
    </xdr:from>
    <xdr:ext cx="1877437" cy="446212"/>
    <xdr:sp macro="" textlink="">
      <xdr:nvSpPr>
        <xdr:cNvPr id="8" name="8 Rectángulo"/>
        <xdr:cNvSpPr/>
      </xdr:nvSpPr>
      <xdr:spPr>
        <a:xfrm>
          <a:off x="7431377" y="3742975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1640535</xdr:colOff>
      <xdr:row>220</xdr:row>
      <xdr:rowOff>72225</xdr:rowOff>
    </xdr:from>
    <xdr:ext cx="1877437" cy="446212"/>
    <xdr:sp macro="" textlink="">
      <xdr:nvSpPr>
        <xdr:cNvPr id="9" name="9 Rectángulo"/>
        <xdr:cNvSpPr/>
      </xdr:nvSpPr>
      <xdr:spPr>
        <a:xfrm>
          <a:off x="7422210" y="387437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1626169</xdr:colOff>
      <xdr:row>518</xdr:row>
      <xdr:rowOff>15139</xdr:rowOff>
    </xdr:from>
    <xdr:ext cx="1877437" cy="446212"/>
    <xdr:sp macro="" textlink="">
      <xdr:nvSpPr>
        <xdr:cNvPr id="10" name="10 Rectángulo"/>
        <xdr:cNvSpPr/>
      </xdr:nvSpPr>
      <xdr:spPr>
        <a:xfrm>
          <a:off x="7407844" y="7951078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1662113</xdr:colOff>
      <xdr:row>227</xdr:row>
      <xdr:rowOff>104775</xdr:rowOff>
    </xdr:from>
    <xdr:ext cx="1877437" cy="446212"/>
    <xdr:sp macro="" textlink="">
      <xdr:nvSpPr>
        <xdr:cNvPr id="11" name="9 Rectángulo"/>
        <xdr:cNvSpPr/>
      </xdr:nvSpPr>
      <xdr:spPr>
        <a:xfrm>
          <a:off x="7443788" y="4010025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4"/>
  <sheetViews>
    <sheetView showGridLines="0" tabSelected="1" zoomScale="80" zoomScaleNormal="80" workbookViewId="0">
      <selection activeCell="A2" sqref="A2:L2"/>
    </sheetView>
  </sheetViews>
  <sheetFormatPr baseColWidth="10" defaultRowHeight="12.75" x14ac:dyDescent="0.2"/>
  <cols>
    <col min="1" max="1" width="11.42578125" style="2"/>
    <col min="2" max="2" width="75.28515625" style="2" customWidth="1"/>
    <col min="3" max="3" width="26" style="2" customWidth="1"/>
    <col min="4" max="4" width="24.42578125" style="2" customWidth="1"/>
    <col min="5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7" spans="1:12" x14ac:dyDescent="0.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B10" s="17"/>
      <c r="C10" s="8"/>
      <c r="D10" s="9"/>
      <c r="E10" s="10"/>
      <c r="F10" s="11"/>
    </row>
    <row r="11" spans="1:12" x14ac:dyDescent="0.2">
      <c r="B11" s="18" t="s">
        <v>5</v>
      </c>
      <c r="C11" s="19"/>
      <c r="D11" s="6"/>
      <c r="E11" s="6"/>
      <c r="F11" s="6"/>
    </row>
    <row r="12" spans="1:12" x14ac:dyDescent="0.2">
      <c r="B12" s="20"/>
      <c r="C12" s="5"/>
      <c r="D12" s="6"/>
      <c r="E12" s="6"/>
      <c r="F12" s="6"/>
    </row>
    <row r="13" spans="1:12" x14ac:dyDescent="0.2">
      <c r="B13" s="21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2" t="s">
        <v>7</v>
      </c>
      <c r="C15" s="10"/>
      <c r="D15" s="10"/>
      <c r="E15" s="10"/>
    </row>
    <row r="16" spans="1:12" x14ac:dyDescent="0.2">
      <c r="B16" s="23"/>
      <c r="C16" s="10"/>
      <c r="D16" s="10"/>
      <c r="E16" s="10"/>
    </row>
    <row r="17" spans="2:5" ht="20.25" customHeight="1" x14ac:dyDescent="0.2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x14ac:dyDescent="0.2">
      <c r="B18" s="26" t="s">
        <v>12</v>
      </c>
      <c r="C18" s="27">
        <f>C19</f>
        <v>710277.94</v>
      </c>
      <c r="D18" s="27">
        <v>0</v>
      </c>
      <c r="E18" s="27">
        <v>0</v>
      </c>
    </row>
    <row r="19" spans="2:5" x14ac:dyDescent="0.2">
      <c r="B19" s="28" t="s">
        <v>13</v>
      </c>
      <c r="C19" s="30">
        <v>710277.94</v>
      </c>
      <c r="D19" s="30"/>
      <c r="E19" s="30"/>
    </row>
    <row r="20" spans="2:5" x14ac:dyDescent="0.2">
      <c r="B20" s="28"/>
      <c r="C20" s="30"/>
      <c r="D20" s="30">
        <v>0</v>
      </c>
      <c r="E20" s="30">
        <v>0</v>
      </c>
    </row>
    <row r="21" spans="2:5" x14ac:dyDescent="0.2">
      <c r="B21" s="28" t="s">
        <v>14</v>
      </c>
      <c r="C21" s="186">
        <v>0</v>
      </c>
      <c r="D21" s="30">
        <v>0</v>
      </c>
      <c r="E21" s="30">
        <v>0</v>
      </c>
    </row>
    <row r="22" spans="2:5" x14ac:dyDescent="0.2">
      <c r="B22" s="28" t="s">
        <v>15</v>
      </c>
      <c r="C22" s="29" t="s">
        <v>15</v>
      </c>
      <c r="D22" s="30"/>
      <c r="E22" s="30"/>
    </row>
    <row r="23" spans="2:5" x14ac:dyDescent="0.2">
      <c r="B23" s="28"/>
      <c r="C23" s="29"/>
      <c r="D23" s="30">
        <v>0</v>
      </c>
      <c r="E23" s="30">
        <v>0</v>
      </c>
    </row>
    <row r="24" spans="2:5" x14ac:dyDescent="0.2">
      <c r="B24" s="31" t="s">
        <v>16</v>
      </c>
      <c r="C24" s="32"/>
      <c r="D24" s="33">
        <v>0</v>
      </c>
      <c r="E24" s="33">
        <v>0</v>
      </c>
    </row>
    <row r="25" spans="2:5" x14ac:dyDescent="0.2">
      <c r="B25" s="23"/>
      <c r="C25" s="176">
        <f>C18</f>
        <v>710277.94</v>
      </c>
      <c r="D25" s="25"/>
      <c r="E25" s="25" t="s">
        <v>408</v>
      </c>
    </row>
    <row r="26" spans="2:5" x14ac:dyDescent="0.2">
      <c r="B26" s="23"/>
      <c r="C26" s="10"/>
      <c r="D26" s="10"/>
      <c r="E26" s="10"/>
    </row>
    <row r="27" spans="2:5" x14ac:dyDescent="0.2">
      <c r="B27" s="23"/>
      <c r="C27" s="10"/>
      <c r="D27" s="10"/>
      <c r="E27" s="10"/>
    </row>
    <row r="28" spans="2:5" x14ac:dyDescent="0.2">
      <c r="B28" s="23"/>
      <c r="C28" s="10"/>
      <c r="D28" s="10"/>
      <c r="E28" s="10"/>
    </row>
    <row r="29" spans="2:5" x14ac:dyDescent="0.2">
      <c r="B29" s="22" t="s">
        <v>17</v>
      </c>
      <c r="C29" s="34"/>
      <c r="D29" s="10"/>
      <c r="E29" s="10"/>
    </row>
    <row r="31" spans="2:5" ht="18.75" customHeight="1" x14ac:dyDescent="0.2">
      <c r="B31" s="24" t="s">
        <v>18</v>
      </c>
      <c r="C31" s="25" t="s">
        <v>9</v>
      </c>
      <c r="D31" s="25" t="s">
        <v>19</v>
      </c>
      <c r="E31" s="25" t="s">
        <v>20</v>
      </c>
    </row>
    <row r="32" spans="2:5" x14ac:dyDescent="0.2">
      <c r="B32" s="28" t="s">
        <v>21</v>
      </c>
      <c r="C32" s="182">
        <f>C33</f>
        <v>0</v>
      </c>
      <c r="D32" s="183"/>
      <c r="E32" s="183"/>
    </row>
    <row r="33" spans="2:6" x14ac:dyDescent="0.2">
      <c r="B33" s="28" t="s">
        <v>22</v>
      </c>
      <c r="C33" s="183">
        <v>0</v>
      </c>
      <c r="D33" s="183"/>
      <c r="E33" s="183"/>
    </row>
    <row r="34" spans="2:6" x14ac:dyDescent="0.2">
      <c r="B34" s="28"/>
      <c r="C34" s="183"/>
      <c r="D34" s="183"/>
      <c r="E34" s="183"/>
    </row>
    <row r="35" spans="2:6" ht="14.25" customHeight="1" x14ac:dyDescent="0.2">
      <c r="B35" s="28" t="s">
        <v>23</v>
      </c>
      <c r="C35" s="184">
        <v>0</v>
      </c>
      <c r="D35" s="183"/>
      <c r="E35" s="183"/>
    </row>
    <row r="36" spans="2:6" ht="14.25" customHeight="1" x14ac:dyDescent="0.2">
      <c r="B36" s="31"/>
      <c r="C36" s="185"/>
      <c r="D36" s="185"/>
      <c r="E36" s="185"/>
    </row>
    <row r="37" spans="2:6" ht="14.25" customHeight="1" x14ac:dyDescent="0.2">
      <c r="C37" s="180">
        <f>C32</f>
        <v>0</v>
      </c>
      <c r="D37" s="181">
        <f>SUM(D32:D36)</f>
        <v>0</v>
      </c>
      <c r="E37" s="181">
        <f>SUM(E32:E36)</f>
        <v>0</v>
      </c>
    </row>
    <row r="38" spans="2:6" ht="14.25" customHeight="1" x14ac:dyDescent="0.2">
      <c r="C38" s="35"/>
      <c r="D38" s="35"/>
      <c r="E38" s="35"/>
    </row>
    <row r="39" spans="2:6" ht="14.25" customHeight="1" x14ac:dyDescent="0.2"/>
    <row r="40" spans="2:6" ht="23.25" customHeight="1" x14ac:dyDescent="0.2">
      <c r="B40" s="24" t="s">
        <v>24</v>
      </c>
      <c r="C40" s="25" t="s">
        <v>9</v>
      </c>
      <c r="D40" s="25" t="s">
        <v>25</v>
      </c>
      <c r="E40" s="25" t="s">
        <v>26</v>
      </c>
      <c r="F40" s="25" t="s">
        <v>27</v>
      </c>
    </row>
    <row r="41" spans="2:6" ht="14.25" customHeight="1" x14ac:dyDescent="0.2">
      <c r="B41" s="28" t="s">
        <v>28</v>
      </c>
      <c r="C41" s="177">
        <f>SUM(C42:C44)</f>
        <v>65542.959999999992</v>
      </c>
      <c r="D41" s="30"/>
      <c r="E41" s="30"/>
      <c r="F41" s="30"/>
    </row>
    <row r="42" spans="2:6" ht="14.25" customHeight="1" x14ac:dyDescent="0.2">
      <c r="B42" s="28" t="s">
        <v>29</v>
      </c>
      <c r="C42" s="178">
        <v>17960</v>
      </c>
      <c r="D42" s="30"/>
      <c r="E42" s="30"/>
      <c r="F42" s="30"/>
    </row>
    <row r="43" spans="2:6" ht="14.25" customHeight="1" x14ac:dyDescent="0.2">
      <c r="B43" s="28" t="s">
        <v>30</v>
      </c>
      <c r="C43" s="178">
        <v>0.37</v>
      </c>
      <c r="D43" s="30"/>
      <c r="E43" s="30"/>
      <c r="F43" s="30"/>
    </row>
    <row r="44" spans="2:6" ht="14.25" customHeight="1" x14ac:dyDescent="0.2">
      <c r="B44" s="28" t="s">
        <v>31</v>
      </c>
      <c r="C44" s="178">
        <v>47582.59</v>
      </c>
      <c r="D44" s="30"/>
      <c r="E44" s="30"/>
      <c r="F44" s="30"/>
    </row>
    <row r="45" spans="2:6" ht="14.25" customHeight="1" x14ac:dyDescent="0.2">
      <c r="B45" s="28"/>
      <c r="C45" s="30"/>
      <c r="D45" s="30"/>
      <c r="E45" s="30"/>
      <c r="F45" s="30"/>
    </row>
    <row r="46" spans="2:6" ht="14.25" customHeight="1" x14ac:dyDescent="0.2">
      <c r="B46" s="28" t="s">
        <v>32</v>
      </c>
      <c r="C46" s="179">
        <f>C47</f>
        <v>15000</v>
      </c>
      <c r="D46" s="30"/>
      <c r="E46" s="30"/>
      <c r="F46" s="30"/>
    </row>
    <row r="47" spans="2:6" ht="14.25" customHeight="1" x14ac:dyDescent="0.2">
      <c r="B47" s="28" t="s">
        <v>33</v>
      </c>
      <c r="C47" s="30">
        <v>15000</v>
      </c>
      <c r="D47" s="30"/>
      <c r="E47" s="30"/>
      <c r="F47" s="30"/>
    </row>
    <row r="48" spans="2:6" ht="14.25" customHeight="1" x14ac:dyDescent="0.2">
      <c r="B48" s="28"/>
      <c r="C48" s="30"/>
      <c r="D48" s="30"/>
      <c r="E48" s="30"/>
      <c r="F48" s="30"/>
    </row>
    <row r="49" spans="2:6" ht="14.25" customHeight="1" x14ac:dyDescent="0.2">
      <c r="B49" s="28" t="s">
        <v>34</v>
      </c>
      <c r="C49" s="179">
        <f>C50</f>
        <v>156452.99</v>
      </c>
      <c r="D49" s="30"/>
      <c r="E49" s="30"/>
      <c r="F49" s="30"/>
    </row>
    <row r="50" spans="2:6" ht="14.25" customHeight="1" x14ac:dyDescent="0.2">
      <c r="B50" s="28" t="s">
        <v>35</v>
      </c>
      <c r="C50" s="30">
        <v>156452.99</v>
      </c>
      <c r="D50" s="30"/>
      <c r="E50" s="30"/>
      <c r="F50" s="30"/>
    </row>
    <row r="51" spans="2:6" ht="14.25" customHeight="1" x14ac:dyDescent="0.2">
      <c r="B51" s="28"/>
      <c r="C51" s="30"/>
      <c r="D51" s="30"/>
      <c r="E51" s="30"/>
      <c r="F51" s="30"/>
    </row>
    <row r="52" spans="2:6" ht="14.25" customHeight="1" x14ac:dyDescent="0.2">
      <c r="B52" s="28" t="s">
        <v>36</v>
      </c>
      <c r="C52" s="179">
        <f>C53</f>
        <v>0</v>
      </c>
      <c r="D52" s="30"/>
      <c r="E52" s="30"/>
      <c r="F52" s="30"/>
    </row>
    <row r="53" spans="2:6" ht="14.25" customHeight="1" x14ac:dyDescent="0.2">
      <c r="B53" s="28" t="s">
        <v>37</v>
      </c>
      <c r="C53" s="30">
        <v>0</v>
      </c>
      <c r="D53" s="30"/>
      <c r="E53" s="30"/>
      <c r="F53" s="30"/>
    </row>
    <row r="54" spans="2:6" ht="14.25" customHeight="1" x14ac:dyDescent="0.2">
      <c r="B54" s="28"/>
      <c r="C54" s="30"/>
      <c r="D54" s="30"/>
      <c r="E54" s="30"/>
      <c r="F54" s="30"/>
    </row>
    <row r="55" spans="2:6" ht="14.25" customHeight="1" x14ac:dyDescent="0.2">
      <c r="B55" s="28" t="s">
        <v>38</v>
      </c>
      <c r="C55" s="179">
        <f>C56</f>
        <v>0</v>
      </c>
      <c r="D55" s="30"/>
      <c r="E55" s="30"/>
      <c r="F55" s="30"/>
    </row>
    <row r="56" spans="2:6" ht="14.25" customHeight="1" x14ac:dyDescent="0.2">
      <c r="B56" s="28" t="s">
        <v>39</v>
      </c>
      <c r="C56" s="30">
        <v>0</v>
      </c>
      <c r="D56" s="30" t="s">
        <v>15</v>
      </c>
      <c r="E56" s="30"/>
      <c r="F56" s="30"/>
    </row>
    <row r="57" spans="2:6" ht="14.25" customHeight="1" x14ac:dyDescent="0.2">
      <c r="B57" s="31"/>
      <c r="C57" s="33"/>
      <c r="D57" s="33"/>
      <c r="E57" s="33"/>
      <c r="F57" s="33"/>
    </row>
    <row r="58" spans="2:6" ht="14.25" customHeight="1" x14ac:dyDescent="0.2">
      <c r="C58" s="180">
        <f>C41+C46+C55+C52+C49</f>
        <v>236995.94999999998</v>
      </c>
      <c r="D58" s="181">
        <f>SUM(D40:D57)</f>
        <v>0</v>
      </c>
      <c r="E58" s="181">
        <f>SUM(E40:E57)</f>
        <v>0</v>
      </c>
      <c r="F58" s="181">
        <f>SUM(F40:F57)</f>
        <v>0</v>
      </c>
    </row>
    <row r="59" spans="2:6" ht="14.25" customHeight="1" x14ac:dyDescent="0.2"/>
    <row r="60" spans="2:6" ht="14.25" customHeight="1" x14ac:dyDescent="0.2"/>
    <row r="61" spans="2:6" ht="14.25" customHeight="1" x14ac:dyDescent="0.2"/>
    <row r="62" spans="2:6" ht="14.25" customHeight="1" x14ac:dyDescent="0.2">
      <c r="B62" s="22" t="s">
        <v>40</v>
      </c>
    </row>
    <row r="63" spans="2:6" ht="14.25" customHeight="1" x14ac:dyDescent="0.2">
      <c r="B63" s="37"/>
    </row>
    <row r="64" spans="2:6" ht="24" customHeight="1" x14ac:dyDescent="0.2">
      <c r="B64" s="24" t="s">
        <v>41</v>
      </c>
      <c r="C64" s="25" t="s">
        <v>9</v>
      </c>
      <c r="D64" s="25" t="s">
        <v>42</v>
      </c>
    </row>
    <row r="65" spans="2:7" ht="14.25" customHeight="1" x14ac:dyDescent="0.2">
      <c r="B65" s="26" t="s">
        <v>43</v>
      </c>
      <c r="C65" s="27"/>
      <c r="D65" s="27">
        <v>0</v>
      </c>
    </row>
    <row r="66" spans="2:7" ht="14.25" customHeight="1" x14ac:dyDescent="0.2">
      <c r="B66" s="28"/>
      <c r="C66" s="30"/>
      <c r="D66" s="30">
        <v>0</v>
      </c>
    </row>
    <row r="67" spans="2:7" ht="14.25" customHeight="1" x14ac:dyDescent="0.2">
      <c r="B67" s="28" t="s">
        <v>44</v>
      </c>
      <c r="C67" s="30"/>
      <c r="D67" s="30"/>
    </row>
    <row r="68" spans="2:7" ht="14.25" customHeight="1" x14ac:dyDescent="0.2">
      <c r="B68" s="31"/>
      <c r="C68" s="33"/>
      <c r="D68" s="33">
        <v>0</v>
      </c>
    </row>
    <row r="69" spans="2:7" ht="14.25" customHeight="1" x14ac:dyDescent="0.2">
      <c r="B69" s="38"/>
      <c r="C69" s="25" t="s">
        <v>408</v>
      </c>
      <c r="D69" s="25"/>
    </row>
    <row r="70" spans="2:7" ht="14.25" customHeight="1" x14ac:dyDescent="0.2">
      <c r="B70" s="38"/>
      <c r="C70" s="39"/>
      <c r="D70" s="39"/>
    </row>
    <row r="71" spans="2:7" ht="9.75" customHeight="1" x14ac:dyDescent="0.2">
      <c r="B71" s="38"/>
      <c r="C71" s="39"/>
      <c r="D71" s="39"/>
    </row>
    <row r="72" spans="2:7" ht="14.25" customHeight="1" x14ac:dyDescent="0.2">
      <c r="B72" s="22" t="s">
        <v>45</v>
      </c>
    </row>
    <row r="73" spans="2:7" ht="14.25" customHeight="1" x14ac:dyDescent="0.2">
      <c r="B73" s="37"/>
    </row>
    <row r="74" spans="2:7" ht="27.75" customHeight="1" x14ac:dyDescent="0.2">
      <c r="B74" s="24" t="s">
        <v>46</v>
      </c>
      <c r="C74" s="25" t="s">
        <v>9</v>
      </c>
      <c r="D74" s="25" t="s">
        <v>10</v>
      </c>
      <c r="E74" s="25" t="s">
        <v>47</v>
      </c>
      <c r="F74" s="40" t="s">
        <v>48</v>
      </c>
      <c r="G74" s="25" t="s">
        <v>49</v>
      </c>
    </row>
    <row r="75" spans="2:7" ht="14.25" customHeight="1" x14ac:dyDescent="0.2">
      <c r="B75" s="26" t="s">
        <v>50</v>
      </c>
      <c r="C75" s="27"/>
      <c r="D75" s="27">
        <v>0</v>
      </c>
      <c r="E75" s="39">
        <v>0</v>
      </c>
      <c r="F75" s="27">
        <v>0</v>
      </c>
      <c r="G75" s="41">
        <v>0</v>
      </c>
    </row>
    <row r="76" spans="2:7" ht="14.25" customHeight="1" x14ac:dyDescent="0.2">
      <c r="B76" s="28"/>
      <c r="C76" s="30"/>
      <c r="D76" s="30">
        <v>0</v>
      </c>
      <c r="E76" s="39">
        <v>0</v>
      </c>
      <c r="F76" s="30">
        <v>0</v>
      </c>
      <c r="G76" s="41">
        <v>0</v>
      </c>
    </row>
    <row r="77" spans="2:7" ht="14.25" customHeight="1" x14ac:dyDescent="0.2">
      <c r="B77" s="28"/>
      <c r="C77" s="30"/>
      <c r="D77" s="30">
        <v>0</v>
      </c>
      <c r="E77" s="39">
        <v>0</v>
      </c>
      <c r="F77" s="30">
        <v>0</v>
      </c>
      <c r="G77" s="41">
        <v>0</v>
      </c>
    </row>
    <row r="78" spans="2:7" ht="14.25" customHeight="1" x14ac:dyDescent="0.2">
      <c r="B78" s="31"/>
      <c r="C78" s="33"/>
      <c r="D78" s="33">
        <v>0</v>
      </c>
      <c r="E78" s="42">
        <v>0</v>
      </c>
      <c r="F78" s="33">
        <v>0</v>
      </c>
      <c r="G78" s="43">
        <v>0</v>
      </c>
    </row>
    <row r="79" spans="2:7" ht="15" customHeight="1" x14ac:dyDescent="0.2">
      <c r="B79" s="38"/>
      <c r="C79" s="25" t="s">
        <v>408</v>
      </c>
      <c r="D79" s="44">
        <v>0</v>
      </c>
      <c r="E79" s="45">
        <v>0</v>
      </c>
      <c r="F79" s="45">
        <v>0</v>
      </c>
      <c r="G79" s="46">
        <v>0</v>
      </c>
    </row>
    <row r="80" spans="2:7" x14ac:dyDescent="0.2">
      <c r="B80" s="38"/>
      <c r="C80" s="47"/>
      <c r="D80" s="47"/>
      <c r="E80" s="47"/>
      <c r="F80" s="47"/>
      <c r="G80" s="47"/>
    </row>
    <row r="81" spans="2:7" x14ac:dyDescent="0.2">
      <c r="B81" s="38"/>
      <c r="C81" s="47"/>
      <c r="D81" s="47"/>
      <c r="E81" s="47"/>
      <c r="F81" s="47"/>
      <c r="G81" s="47"/>
    </row>
    <row r="82" spans="2:7" x14ac:dyDescent="0.2">
      <c r="B82" s="38"/>
      <c r="C82" s="47"/>
      <c r="D82" s="47"/>
      <c r="E82" s="47"/>
      <c r="F82" s="47"/>
      <c r="G82" s="47"/>
    </row>
    <row r="83" spans="2:7" ht="26.25" customHeight="1" x14ac:dyDescent="0.2">
      <c r="B83" s="24" t="s">
        <v>51</v>
      </c>
      <c r="C83" s="25" t="s">
        <v>9</v>
      </c>
      <c r="D83" s="25" t="s">
        <v>10</v>
      </c>
      <c r="E83" s="25" t="s">
        <v>52</v>
      </c>
      <c r="F83" s="47"/>
      <c r="G83" s="47"/>
    </row>
    <row r="84" spans="2:7" x14ac:dyDescent="0.2">
      <c r="B84" s="26" t="s">
        <v>53</v>
      </c>
      <c r="C84" s="41"/>
      <c r="D84" s="30">
        <v>0</v>
      </c>
      <c r="E84" s="30">
        <v>0</v>
      </c>
      <c r="F84" s="47"/>
      <c r="G84" s="47"/>
    </row>
    <row r="85" spans="2:7" x14ac:dyDescent="0.2">
      <c r="B85" s="31"/>
      <c r="C85" s="41"/>
      <c r="D85" s="30">
        <v>0</v>
      </c>
      <c r="E85" s="30">
        <v>0</v>
      </c>
      <c r="F85" s="47"/>
      <c r="G85" s="47"/>
    </row>
    <row r="86" spans="2:7" ht="16.5" customHeight="1" x14ac:dyDescent="0.2">
      <c r="B86" s="38"/>
      <c r="C86" s="25" t="s">
        <v>408</v>
      </c>
      <c r="D86" s="48"/>
      <c r="E86" s="49"/>
      <c r="F86" s="47"/>
      <c r="G86" s="47"/>
    </row>
    <row r="87" spans="2:7" x14ac:dyDescent="0.2">
      <c r="B87" s="38"/>
      <c r="C87" s="47"/>
      <c r="D87" s="47"/>
      <c r="E87" s="47"/>
      <c r="F87" s="47"/>
      <c r="G87" s="47"/>
    </row>
    <row r="88" spans="2:7" x14ac:dyDescent="0.2">
      <c r="B88" s="38"/>
      <c r="C88" s="47"/>
      <c r="D88" s="47"/>
      <c r="E88" s="47"/>
      <c r="F88" s="47"/>
      <c r="G88" s="47"/>
    </row>
    <row r="89" spans="2:7" x14ac:dyDescent="0.2">
      <c r="B89" s="38"/>
      <c r="C89" s="47"/>
      <c r="D89" s="47"/>
      <c r="E89" s="47"/>
      <c r="F89" s="47"/>
      <c r="G89" s="47"/>
    </row>
    <row r="90" spans="2:7" x14ac:dyDescent="0.2">
      <c r="B90" s="38"/>
      <c r="C90" s="47"/>
      <c r="D90" s="47"/>
      <c r="E90" s="47"/>
      <c r="F90" s="47"/>
      <c r="G90" s="47"/>
    </row>
    <row r="91" spans="2:7" x14ac:dyDescent="0.2">
      <c r="B91" s="37"/>
    </row>
    <row r="92" spans="2:7" x14ac:dyDescent="0.2">
      <c r="B92" s="22" t="s">
        <v>54</v>
      </c>
    </row>
    <row r="94" spans="2:7" x14ac:dyDescent="0.2">
      <c r="B94" s="37"/>
    </row>
    <row r="95" spans="2:7" ht="24" customHeight="1" x14ac:dyDescent="0.2">
      <c r="B95" s="24" t="s">
        <v>55</v>
      </c>
      <c r="C95" s="25" t="s">
        <v>56</v>
      </c>
      <c r="D95" s="25" t="s">
        <v>57</v>
      </c>
      <c r="E95" s="25" t="s">
        <v>58</v>
      </c>
      <c r="F95" s="25" t="s">
        <v>59</v>
      </c>
    </row>
    <row r="96" spans="2:7" x14ac:dyDescent="0.2">
      <c r="B96" s="26" t="s">
        <v>60</v>
      </c>
      <c r="C96" s="187">
        <v>126408254.3</v>
      </c>
      <c r="D96" s="187">
        <v>126408254.3</v>
      </c>
      <c r="E96" s="187">
        <v>0</v>
      </c>
      <c r="F96" s="50">
        <v>0</v>
      </c>
    </row>
    <row r="97" spans="2:6" x14ac:dyDescent="0.2">
      <c r="B97" s="51" t="s">
        <v>61</v>
      </c>
      <c r="C97" s="98">
        <v>38941600</v>
      </c>
      <c r="D97" s="98">
        <v>38941600</v>
      </c>
      <c r="E97" s="98">
        <v>0</v>
      </c>
      <c r="F97" s="41"/>
    </row>
    <row r="98" spans="2:6" x14ac:dyDescent="0.2">
      <c r="B98" s="51" t="s">
        <v>62</v>
      </c>
      <c r="C98" s="98">
        <v>33287594.170000002</v>
      </c>
      <c r="D98" s="98">
        <v>33287594.170000002</v>
      </c>
      <c r="E98" s="98">
        <v>0</v>
      </c>
      <c r="F98" s="41"/>
    </row>
    <row r="99" spans="2:6" x14ac:dyDescent="0.2">
      <c r="B99" s="51" t="s">
        <v>63</v>
      </c>
      <c r="C99" s="98">
        <v>46286425.810000002</v>
      </c>
      <c r="D99" s="98">
        <v>46286425.810000002</v>
      </c>
      <c r="E99" s="98">
        <v>0</v>
      </c>
      <c r="F99" s="41"/>
    </row>
    <row r="100" spans="2:6" x14ac:dyDescent="0.2">
      <c r="B100" s="51" t="s">
        <v>64</v>
      </c>
      <c r="C100" s="98">
        <v>494020</v>
      </c>
      <c r="D100" s="98">
        <v>494020</v>
      </c>
      <c r="E100" s="98">
        <v>0</v>
      </c>
      <c r="F100" s="41"/>
    </row>
    <row r="101" spans="2:6" x14ac:dyDescent="0.2">
      <c r="B101" s="51" t="s">
        <v>65</v>
      </c>
      <c r="C101" s="98">
        <v>7398614.3200000003</v>
      </c>
      <c r="D101" s="98">
        <v>7398614.3200000003</v>
      </c>
      <c r="E101" s="98">
        <v>0</v>
      </c>
      <c r="F101" s="41"/>
    </row>
    <row r="102" spans="2:6" x14ac:dyDescent="0.2">
      <c r="B102" s="28"/>
      <c r="C102" s="179"/>
      <c r="D102" s="179"/>
      <c r="E102" s="30"/>
      <c r="F102" s="41"/>
    </row>
    <row r="103" spans="2:6" x14ac:dyDescent="0.2">
      <c r="B103" s="28" t="s">
        <v>66</v>
      </c>
      <c r="C103" s="187">
        <v>34279693.090000004</v>
      </c>
      <c r="D103" s="187">
        <v>34607394.57</v>
      </c>
      <c r="E103" s="187">
        <v>327701.48</v>
      </c>
      <c r="F103" s="41">
        <v>0</v>
      </c>
    </row>
    <row r="104" spans="2:6" x14ac:dyDescent="0.2">
      <c r="B104" s="51" t="s">
        <v>67</v>
      </c>
      <c r="C104" s="98">
        <v>655950.28</v>
      </c>
      <c r="D104" s="98">
        <v>655950.28</v>
      </c>
      <c r="E104" s="98">
        <v>0</v>
      </c>
      <c r="F104" s="41"/>
    </row>
    <row r="105" spans="2:6" x14ac:dyDescent="0.2">
      <c r="B105" s="51" t="s">
        <v>68</v>
      </c>
      <c r="C105" s="98">
        <v>4161895.46</v>
      </c>
      <c r="D105" s="98">
        <v>4138566.81</v>
      </c>
      <c r="E105" s="98">
        <v>-23328.65</v>
      </c>
      <c r="F105" s="41"/>
    </row>
    <row r="106" spans="2:6" x14ac:dyDescent="0.2">
      <c r="B106" s="53" t="s">
        <v>69</v>
      </c>
      <c r="C106" s="98">
        <v>46406.96</v>
      </c>
      <c r="D106" s="98">
        <v>46406.96</v>
      </c>
      <c r="E106" s="98">
        <v>0</v>
      </c>
      <c r="F106" s="41"/>
    </row>
    <row r="107" spans="2:6" x14ac:dyDescent="0.2">
      <c r="B107" s="51" t="s">
        <v>70</v>
      </c>
      <c r="C107" s="98">
        <v>6340397.6799999997</v>
      </c>
      <c r="D107" s="98">
        <v>6693954.1799999997</v>
      </c>
      <c r="E107" s="98">
        <v>353556.5</v>
      </c>
      <c r="F107" s="41"/>
    </row>
    <row r="108" spans="2:6" x14ac:dyDescent="0.2">
      <c r="B108" s="51" t="s">
        <v>71</v>
      </c>
      <c r="C108" s="98">
        <v>6864858.3700000001</v>
      </c>
      <c r="D108" s="98">
        <v>6356789.0700000003</v>
      </c>
      <c r="E108" s="98">
        <v>-508069.3</v>
      </c>
      <c r="F108" s="41"/>
    </row>
    <row r="109" spans="2:6" x14ac:dyDescent="0.2">
      <c r="B109" s="51" t="s">
        <v>72</v>
      </c>
      <c r="C109" s="98">
        <v>265262.46999999997</v>
      </c>
      <c r="D109" s="98">
        <v>265262.46999999997</v>
      </c>
      <c r="E109" s="98">
        <v>0</v>
      </c>
      <c r="F109" s="41"/>
    </row>
    <row r="110" spans="2:6" x14ac:dyDescent="0.2">
      <c r="B110" s="51" t="s">
        <v>73</v>
      </c>
      <c r="C110" s="98">
        <v>396982.4</v>
      </c>
      <c r="D110" s="98">
        <v>371841.41</v>
      </c>
      <c r="E110" s="98">
        <v>-25140.99</v>
      </c>
      <c r="F110" s="41"/>
    </row>
    <row r="111" spans="2:6" x14ac:dyDescent="0.2">
      <c r="B111" s="51" t="s">
        <v>74</v>
      </c>
      <c r="C111" s="98">
        <v>437135.94</v>
      </c>
      <c r="D111" s="98">
        <v>437135.94</v>
      </c>
      <c r="E111" s="98">
        <v>0</v>
      </c>
      <c r="F111" s="41"/>
    </row>
    <row r="112" spans="2:6" x14ac:dyDescent="0.2">
      <c r="B112" s="51" t="s">
        <v>75</v>
      </c>
      <c r="C112" s="98">
        <v>19507.72</v>
      </c>
      <c r="D112" s="98">
        <v>19507.72</v>
      </c>
      <c r="E112" s="98">
        <v>0</v>
      </c>
      <c r="F112" s="41"/>
    </row>
    <row r="113" spans="2:6" x14ac:dyDescent="0.2">
      <c r="B113" s="51" t="s">
        <v>76</v>
      </c>
      <c r="C113" s="98">
        <v>93989</v>
      </c>
      <c r="D113" s="98">
        <v>93989</v>
      </c>
      <c r="E113" s="98">
        <v>0</v>
      </c>
      <c r="F113" s="41"/>
    </row>
    <row r="114" spans="2:6" x14ac:dyDescent="0.2">
      <c r="B114" s="51" t="s">
        <v>77</v>
      </c>
      <c r="C114" s="98">
        <v>1681917.09</v>
      </c>
      <c r="D114" s="98">
        <v>1681917.09</v>
      </c>
      <c r="E114" s="98">
        <v>0</v>
      </c>
      <c r="F114" s="41"/>
    </row>
    <row r="115" spans="2:6" x14ac:dyDescent="0.2">
      <c r="B115" s="51" t="s">
        <v>78</v>
      </c>
      <c r="C115" s="98">
        <v>1368543.66</v>
      </c>
      <c r="D115" s="98">
        <v>1368543.66</v>
      </c>
      <c r="E115" s="98">
        <v>0</v>
      </c>
      <c r="F115" s="41"/>
    </row>
    <row r="116" spans="2:6" x14ac:dyDescent="0.2">
      <c r="B116" s="51" t="s">
        <v>79</v>
      </c>
      <c r="C116" s="98">
        <v>390562.53</v>
      </c>
      <c r="D116" s="98">
        <v>756478.73</v>
      </c>
      <c r="E116" s="98">
        <v>365916.2</v>
      </c>
      <c r="F116" s="41"/>
    </row>
    <row r="117" spans="2:6" x14ac:dyDescent="0.2">
      <c r="B117" s="51" t="s">
        <v>80</v>
      </c>
      <c r="C117" s="98">
        <v>311521.11</v>
      </c>
      <c r="D117" s="98">
        <v>311521.11</v>
      </c>
      <c r="E117" s="98">
        <v>0</v>
      </c>
      <c r="F117" s="41"/>
    </row>
    <row r="118" spans="2:6" x14ac:dyDescent="0.2">
      <c r="B118" s="51" t="s">
        <v>81</v>
      </c>
      <c r="C118" s="98">
        <v>462369.1</v>
      </c>
      <c r="D118" s="98">
        <v>462369.1</v>
      </c>
      <c r="E118" s="98">
        <v>0</v>
      </c>
      <c r="F118" s="41"/>
    </row>
    <row r="119" spans="2:6" x14ac:dyDescent="0.2">
      <c r="B119" s="51" t="s">
        <v>82</v>
      </c>
      <c r="C119" s="98">
        <v>32102.25</v>
      </c>
      <c r="D119" s="98">
        <v>32102.25</v>
      </c>
      <c r="E119" s="98">
        <v>0</v>
      </c>
      <c r="F119" s="41"/>
    </row>
    <row r="120" spans="2:6" x14ac:dyDescent="0.2">
      <c r="B120" s="51" t="s">
        <v>83</v>
      </c>
      <c r="C120" s="98">
        <v>3980893.28</v>
      </c>
      <c r="D120" s="98">
        <v>4138811.28</v>
      </c>
      <c r="E120" s="98">
        <v>157918</v>
      </c>
      <c r="F120" s="41"/>
    </row>
    <row r="121" spans="2:6" x14ac:dyDescent="0.2">
      <c r="B121" s="51" t="s">
        <v>84</v>
      </c>
      <c r="C121" s="98">
        <v>1088452</v>
      </c>
      <c r="D121" s="98">
        <v>1088452</v>
      </c>
      <c r="E121" s="98">
        <v>0</v>
      </c>
      <c r="F121" s="41"/>
    </row>
    <row r="122" spans="2:6" x14ac:dyDescent="0.2">
      <c r="B122" s="51" t="s">
        <v>85</v>
      </c>
      <c r="C122" s="98">
        <v>15927.3</v>
      </c>
      <c r="D122" s="98">
        <v>15927.3</v>
      </c>
      <c r="E122" s="98">
        <v>0</v>
      </c>
      <c r="F122" s="41"/>
    </row>
    <row r="123" spans="2:6" x14ac:dyDescent="0.2">
      <c r="B123" s="51" t="s">
        <v>86</v>
      </c>
      <c r="C123" s="98">
        <v>272922.08</v>
      </c>
      <c r="D123" s="98">
        <v>272922.08</v>
      </c>
      <c r="E123" s="98">
        <v>0</v>
      </c>
      <c r="F123" s="41"/>
    </row>
    <row r="124" spans="2:6" x14ac:dyDescent="0.2">
      <c r="B124" s="51" t="s">
        <v>87</v>
      </c>
      <c r="C124" s="98">
        <v>2300825.4</v>
      </c>
      <c r="D124" s="98">
        <v>2300825.4</v>
      </c>
      <c r="E124" s="98">
        <v>0</v>
      </c>
      <c r="F124" s="41"/>
    </row>
    <row r="125" spans="2:6" x14ac:dyDescent="0.2">
      <c r="B125" s="51" t="s">
        <v>88</v>
      </c>
      <c r="C125" s="98">
        <v>42794.1</v>
      </c>
      <c r="D125" s="98">
        <v>42794.1</v>
      </c>
      <c r="E125" s="98">
        <v>0</v>
      </c>
      <c r="F125" s="41"/>
    </row>
    <row r="126" spans="2:6" x14ac:dyDescent="0.2">
      <c r="B126" s="51" t="s">
        <v>89</v>
      </c>
      <c r="C126" s="98">
        <v>220000</v>
      </c>
      <c r="D126" s="98">
        <v>239720</v>
      </c>
      <c r="E126" s="98">
        <v>19720</v>
      </c>
      <c r="F126" s="41"/>
    </row>
    <row r="127" spans="2:6" x14ac:dyDescent="0.2">
      <c r="B127" s="51" t="s">
        <v>90</v>
      </c>
      <c r="C127" s="98">
        <v>512130.11</v>
      </c>
      <c r="D127" s="98">
        <v>509580.11</v>
      </c>
      <c r="E127" s="98">
        <v>-2550</v>
      </c>
      <c r="F127" s="41"/>
    </row>
    <row r="128" spans="2:6" x14ac:dyDescent="0.2">
      <c r="B128" s="53" t="s">
        <v>91</v>
      </c>
      <c r="C128" s="98">
        <v>126649.45</v>
      </c>
      <c r="D128" s="98">
        <v>126649.45</v>
      </c>
      <c r="E128" s="98">
        <v>0</v>
      </c>
      <c r="F128" s="41"/>
    </row>
    <row r="129" spans="2:6" x14ac:dyDescent="0.2">
      <c r="B129" s="51" t="s">
        <v>92</v>
      </c>
      <c r="C129" s="98">
        <v>888056.8</v>
      </c>
      <c r="D129" s="98">
        <v>882886.52</v>
      </c>
      <c r="E129" s="98">
        <v>-5170.28</v>
      </c>
      <c r="F129" s="41"/>
    </row>
    <row r="130" spans="2:6" x14ac:dyDescent="0.2">
      <c r="B130" s="51" t="s">
        <v>93</v>
      </c>
      <c r="C130" s="98">
        <v>989128.35</v>
      </c>
      <c r="D130" s="98">
        <v>989128.35</v>
      </c>
      <c r="E130" s="98">
        <v>0</v>
      </c>
      <c r="F130" s="41"/>
    </row>
    <row r="131" spans="2:6" x14ac:dyDescent="0.2">
      <c r="B131" s="51" t="s">
        <v>94</v>
      </c>
      <c r="C131" s="98">
        <v>120654.2</v>
      </c>
      <c r="D131" s="98">
        <v>115504.2</v>
      </c>
      <c r="E131" s="98">
        <v>-5150</v>
      </c>
      <c r="F131" s="41"/>
    </row>
    <row r="132" spans="2:6" x14ac:dyDescent="0.2">
      <c r="B132" s="51" t="s">
        <v>95</v>
      </c>
      <c r="C132" s="98">
        <v>150210</v>
      </c>
      <c r="D132" s="98">
        <v>150210</v>
      </c>
      <c r="E132" s="98">
        <v>0</v>
      </c>
      <c r="F132" s="41"/>
    </row>
    <row r="133" spans="2:6" x14ac:dyDescent="0.2">
      <c r="B133" s="51" t="s">
        <v>96</v>
      </c>
      <c r="C133" s="98">
        <v>41648</v>
      </c>
      <c r="D133" s="98">
        <v>41648</v>
      </c>
      <c r="E133" s="98">
        <v>0</v>
      </c>
      <c r="F133" s="41"/>
    </row>
    <row r="134" spans="2:6" x14ac:dyDescent="0.2">
      <c r="B134" s="28"/>
      <c r="C134" s="30"/>
      <c r="D134" s="30"/>
      <c r="E134" s="30"/>
      <c r="F134" s="41">
        <v>0</v>
      </c>
    </row>
    <row r="135" spans="2:6" x14ac:dyDescent="0.2">
      <c r="B135" s="28" t="s">
        <v>97</v>
      </c>
      <c r="C135" s="187">
        <v>-29086493.879999999</v>
      </c>
      <c r="D135" s="187">
        <v>-28504643.899999999</v>
      </c>
      <c r="E135" s="187">
        <v>581849.98</v>
      </c>
      <c r="F135" s="41">
        <v>0</v>
      </c>
    </row>
    <row r="136" spans="2:6" x14ac:dyDescent="0.2">
      <c r="B136" s="51" t="s">
        <v>98</v>
      </c>
      <c r="C136" s="98">
        <v>-1664379.71</v>
      </c>
      <c r="D136" s="98">
        <v>-1664379.71</v>
      </c>
      <c r="E136" s="98">
        <v>0</v>
      </c>
      <c r="F136" s="41"/>
    </row>
    <row r="137" spans="2:6" x14ac:dyDescent="0.2">
      <c r="B137" s="51" t="s">
        <v>99</v>
      </c>
      <c r="C137" s="98">
        <v>-4158247.58</v>
      </c>
      <c r="D137" s="98">
        <v>-4134935.6</v>
      </c>
      <c r="E137" s="98">
        <v>23311.98</v>
      </c>
      <c r="F137" s="41"/>
    </row>
    <row r="138" spans="2:6" x14ac:dyDescent="0.2">
      <c r="B138" s="53" t="s">
        <v>100</v>
      </c>
      <c r="C138" s="98">
        <v>-8339.7199999999993</v>
      </c>
      <c r="D138" s="98">
        <v>-8339.7199999999993</v>
      </c>
      <c r="E138" s="98">
        <v>0</v>
      </c>
      <c r="F138" s="41"/>
    </row>
    <row r="139" spans="2:6" x14ac:dyDescent="0.2">
      <c r="B139" s="51" t="s">
        <v>101</v>
      </c>
      <c r="C139" s="98">
        <v>-34592.94</v>
      </c>
      <c r="D139" s="98">
        <v>-34592.94</v>
      </c>
      <c r="E139" s="98">
        <v>0</v>
      </c>
      <c r="F139" s="41"/>
    </row>
    <row r="140" spans="2:6" x14ac:dyDescent="0.2">
      <c r="B140" s="51" t="s">
        <v>102</v>
      </c>
      <c r="C140" s="98">
        <v>-11452530.07</v>
      </c>
      <c r="D140" s="98">
        <v>-10930598.060000001</v>
      </c>
      <c r="E140" s="98">
        <v>521932.01</v>
      </c>
      <c r="F140" s="41"/>
    </row>
    <row r="141" spans="2:6" x14ac:dyDescent="0.2">
      <c r="B141" s="51" t="s">
        <v>103</v>
      </c>
      <c r="C141" s="98">
        <v>-423790.45</v>
      </c>
      <c r="D141" s="98">
        <v>-399891.41</v>
      </c>
      <c r="E141" s="98">
        <v>23899.040000000001</v>
      </c>
      <c r="F141" s="41"/>
    </row>
    <row r="142" spans="2:6" x14ac:dyDescent="0.2">
      <c r="B142" s="51" t="s">
        <v>104</v>
      </c>
      <c r="C142" s="98">
        <v>-134525.25</v>
      </c>
      <c r="D142" s="98">
        <v>-134525.25</v>
      </c>
      <c r="E142" s="98">
        <v>0</v>
      </c>
      <c r="F142" s="41"/>
    </row>
    <row r="143" spans="2:6" x14ac:dyDescent="0.2">
      <c r="B143" s="51" t="s">
        <v>105</v>
      </c>
      <c r="C143" s="98">
        <v>-12354.89</v>
      </c>
      <c r="D143" s="98">
        <v>-12354.89</v>
      </c>
      <c r="E143" s="98">
        <v>0</v>
      </c>
      <c r="F143" s="41"/>
    </row>
    <row r="144" spans="2:6" x14ac:dyDescent="0.2">
      <c r="B144" s="51" t="s">
        <v>106</v>
      </c>
      <c r="C144" s="98">
        <v>-26297.59</v>
      </c>
      <c r="D144" s="98">
        <v>-26297.59</v>
      </c>
      <c r="E144" s="98">
        <v>0</v>
      </c>
      <c r="F144" s="41"/>
    </row>
    <row r="145" spans="2:6" x14ac:dyDescent="0.2">
      <c r="B145" s="51" t="s">
        <v>107</v>
      </c>
      <c r="C145" s="98">
        <v>-2118774.25</v>
      </c>
      <c r="D145" s="98">
        <v>-2118774.25</v>
      </c>
      <c r="E145" s="98">
        <v>0</v>
      </c>
      <c r="F145" s="41"/>
    </row>
    <row r="146" spans="2:6" x14ac:dyDescent="0.2">
      <c r="B146" s="51" t="s">
        <v>108</v>
      </c>
      <c r="C146" s="98">
        <v>-416843.67</v>
      </c>
      <c r="D146" s="98">
        <v>-416843.67</v>
      </c>
      <c r="E146" s="98">
        <v>0</v>
      </c>
      <c r="F146" s="41"/>
    </row>
    <row r="147" spans="2:6" x14ac:dyDescent="0.2">
      <c r="B147" s="51" t="s">
        <v>109</v>
      </c>
      <c r="C147" s="98">
        <v>-483694.07</v>
      </c>
      <c r="D147" s="98">
        <v>-483694.07</v>
      </c>
      <c r="E147" s="98">
        <v>0</v>
      </c>
      <c r="F147" s="41"/>
    </row>
    <row r="148" spans="2:6" x14ac:dyDescent="0.2">
      <c r="B148" s="51" t="s">
        <v>110</v>
      </c>
      <c r="C148" s="98">
        <v>-3512226.12</v>
      </c>
      <c r="D148" s="98">
        <v>-3512226.12</v>
      </c>
      <c r="E148" s="98">
        <v>0</v>
      </c>
      <c r="F148" s="41"/>
    </row>
    <row r="149" spans="2:6" x14ac:dyDescent="0.2">
      <c r="B149" s="51" t="s">
        <v>111</v>
      </c>
      <c r="C149" s="98">
        <v>-5309.1</v>
      </c>
      <c r="D149" s="98">
        <v>-5309.1</v>
      </c>
      <c r="E149" s="98">
        <v>0</v>
      </c>
      <c r="F149" s="41"/>
    </row>
    <row r="150" spans="2:6" x14ac:dyDescent="0.2">
      <c r="B150" s="51" t="s">
        <v>112</v>
      </c>
      <c r="C150" s="98">
        <v>-2414049</v>
      </c>
      <c r="D150" s="98">
        <v>-2414049</v>
      </c>
      <c r="E150" s="98">
        <v>0</v>
      </c>
      <c r="F150" s="41"/>
    </row>
    <row r="151" spans="2:6" x14ac:dyDescent="0.2">
      <c r="B151" s="53" t="s">
        <v>113</v>
      </c>
      <c r="C151" s="98">
        <v>-9272.06</v>
      </c>
      <c r="D151" s="98">
        <v>-9272.06</v>
      </c>
      <c r="E151" s="98">
        <v>0</v>
      </c>
      <c r="F151" s="41"/>
    </row>
    <row r="152" spans="2:6" x14ac:dyDescent="0.2">
      <c r="B152" s="51" t="s">
        <v>114</v>
      </c>
      <c r="C152" s="98">
        <v>-674235.37</v>
      </c>
      <c r="D152" s="98">
        <v>-671685.37</v>
      </c>
      <c r="E152" s="98">
        <v>2550</v>
      </c>
      <c r="F152" s="41"/>
    </row>
    <row r="153" spans="2:6" x14ac:dyDescent="0.2">
      <c r="B153" s="51" t="s">
        <v>115</v>
      </c>
      <c r="C153" s="98">
        <v>-897321.74</v>
      </c>
      <c r="D153" s="98">
        <v>-892151.46</v>
      </c>
      <c r="E153" s="98">
        <v>5170.28</v>
      </c>
      <c r="F153" s="41"/>
    </row>
    <row r="154" spans="2:6" x14ac:dyDescent="0.2">
      <c r="B154" s="51" t="s">
        <v>116</v>
      </c>
      <c r="C154" s="98">
        <v>-489500.3</v>
      </c>
      <c r="D154" s="98">
        <v>-484513.63</v>
      </c>
      <c r="E154" s="98">
        <v>4986.67</v>
      </c>
      <c r="F154" s="41"/>
    </row>
    <row r="155" spans="2:6" x14ac:dyDescent="0.2">
      <c r="B155" s="54" t="s">
        <v>117</v>
      </c>
      <c r="C155" s="98">
        <v>-150210</v>
      </c>
      <c r="D155" s="98">
        <v>-150210</v>
      </c>
      <c r="E155" s="98">
        <v>0</v>
      </c>
      <c r="F155" s="43">
        <v>0</v>
      </c>
    </row>
    <row r="156" spans="2:6" ht="18" customHeight="1" x14ac:dyDescent="0.2">
      <c r="C156" s="188">
        <v>131601453.51000001</v>
      </c>
      <c r="D156" s="188">
        <v>132511004.97</v>
      </c>
      <c r="E156" s="188">
        <v>909551.46</v>
      </c>
      <c r="F156" s="56"/>
    </row>
    <row r="159" spans="2:6" ht="21.75" customHeight="1" x14ac:dyDescent="0.2">
      <c r="B159" s="24" t="s">
        <v>118</v>
      </c>
      <c r="C159" s="25" t="s">
        <v>56</v>
      </c>
      <c r="D159" s="25" t="s">
        <v>57</v>
      </c>
      <c r="E159" s="25" t="s">
        <v>58</v>
      </c>
      <c r="F159" s="25" t="s">
        <v>59</v>
      </c>
    </row>
    <row r="160" spans="2:6" x14ac:dyDescent="0.2">
      <c r="B160" s="57" t="s">
        <v>119</v>
      </c>
      <c r="C160" s="27"/>
      <c r="D160" s="27"/>
      <c r="E160" s="27"/>
      <c r="F160" s="50"/>
    </row>
    <row r="161" spans="2:6" x14ac:dyDescent="0.2">
      <c r="B161" s="58"/>
      <c r="C161" s="30"/>
      <c r="D161" s="30"/>
      <c r="E161" s="30"/>
      <c r="F161" s="41"/>
    </row>
    <row r="162" spans="2:6" x14ac:dyDescent="0.2">
      <c r="B162" s="58" t="s">
        <v>120</v>
      </c>
      <c r="C162" s="36">
        <f>SUM(C163:C164)</f>
        <v>0</v>
      </c>
      <c r="D162" s="36">
        <f t="shared" ref="D162" si="0">SUM(D163:D164)</f>
        <v>0</v>
      </c>
      <c r="E162" s="36"/>
      <c r="F162" s="41"/>
    </row>
    <row r="163" spans="2:6" x14ac:dyDescent="0.2">
      <c r="B163" s="59" t="s">
        <v>121</v>
      </c>
      <c r="C163" s="98">
        <v>71035.05</v>
      </c>
      <c r="D163" s="98">
        <v>71035.05</v>
      </c>
      <c r="E163" s="52"/>
      <c r="F163" s="41"/>
    </row>
    <row r="164" spans="2:6" x14ac:dyDescent="0.2">
      <c r="B164" s="59" t="s">
        <v>122</v>
      </c>
      <c r="C164" s="98">
        <v>-71035.05</v>
      </c>
      <c r="D164" s="98">
        <v>-71035.05</v>
      </c>
      <c r="E164" s="52"/>
      <c r="F164" s="41"/>
    </row>
    <row r="165" spans="2:6" x14ac:dyDescent="0.2">
      <c r="B165" s="58"/>
      <c r="C165" s="30"/>
      <c r="D165" s="30"/>
      <c r="E165" s="30"/>
      <c r="F165" s="41"/>
    </row>
    <row r="166" spans="2:6" x14ac:dyDescent="0.2">
      <c r="B166" s="60"/>
      <c r="C166" s="33"/>
      <c r="D166" s="33"/>
      <c r="E166" s="33"/>
      <c r="F166" s="43"/>
    </row>
    <row r="167" spans="2:6" ht="16.5" customHeight="1" x14ac:dyDescent="0.2">
      <c r="C167" s="180">
        <v>0</v>
      </c>
      <c r="D167" s="180">
        <v>0</v>
      </c>
      <c r="E167" s="180">
        <v>0</v>
      </c>
      <c r="F167" s="56"/>
    </row>
    <row r="170" spans="2:6" ht="27" customHeight="1" x14ac:dyDescent="0.2">
      <c r="B170" s="24" t="s">
        <v>123</v>
      </c>
      <c r="C170" s="25" t="s">
        <v>9</v>
      </c>
    </row>
    <row r="171" spans="2:6" x14ac:dyDescent="0.2">
      <c r="B171" s="26" t="s">
        <v>124</v>
      </c>
      <c r="C171" s="27"/>
    </row>
    <row r="172" spans="2:6" x14ac:dyDescent="0.2">
      <c r="B172" s="28"/>
      <c r="C172" s="30"/>
    </row>
    <row r="173" spans="2:6" x14ac:dyDescent="0.2">
      <c r="B173" s="31"/>
      <c r="C173" s="33"/>
    </row>
    <row r="174" spans="2:6" ht="15" customHeight="1" x14ac:dyDescent="0.2">
      <c r="C174" s="180">
        <v>0</v>
      </c>
    </row>
    <row r="175" spans="2:6" x14ac:dyDescent="0.2">
      <c r="B175" s="5"/>
    </row>
    <row r="177" spans="2:6" ht="22.5" customHeight="1" x14ac:dyDescent="0.2">
      <c r="B177" s="61" t="s">
        <v>125</v>
      </c>
      <c r="C177" s="62" t="s">
        <v>9</v>
      </c>
      <c r="D177" s="63" t="s">
        <v>126</v>
      </c>
    </row>
    <row r="178" spans="2:6" x14ac:dyDescent="0.2">
      <c r="B178" s="58" t="s">
        <v>127</v>
      </c>
      <c r="C178" s="189">
        <f>C179</f>
        <v>6000</v>
      </c>
      <c r="D178" s="64"/>
    </row>
    <row r="179" spans="2:6" x14ac:dyDescent="0.2">
      <c r="B179" s="59" t="s">
        <v>128</v>
      </c>
      <c r="C179" s="190">
        <v>6000</v>
      </c>
      <c r="D179" s="65"/>
    </row>
    <row r="180" spans="2:6" x14ac:dyDescent="0.2">
      <c r="B180" s="66"/>
      <c r="C180" s="183"/>
      <c r="D180" s="67"/>
    </row>
    <row r="181" spans="2:6" x14ac:dyDescent="0.2">
      <c r="B181" s="66"/>
      <c r="C181" s="183"/>
      <c r="D181" s="67"/>
    </row>
    <row r="182" spans="2:6" x14ac:dyDescent="0.2">
      <c r="B182" s="68"/>
      <c r="C182" s="185"/>
      <c r="D182" s="69"/>
    </row>
    <row r="183" spans="2:6" ht="14.25" customHeight="1" x14ac:dyDescent="0.2">
      <c r="C183" s="180">
        <f>C178</f>
        <v>6000</v>
      </c>
      <c r="D183" s="25"/>
    </row>
    <row r="187" spans="2:6" x14ac:dyDescent="0.2">
      <c r="B187" s="18" t="s">
        <v>129</v>
      </c>
    </row>
    <row r="189" spans="2:6" ht="20.25" customHeight="1" x14ac:dyDescent="0.2">
      <c r="B189" s="61" t="s">
        <v>130</v>
      </c>
      <c r="C189" s="62" t="s">
        <v>9</v>
      </c>
      <c r="D189" s="25" t="s">
        <v>25</v>
      </c>
      <c r="E189" s="25" t="s">
        <v>26</v>
      </c>
      <c r="F189" s="25" t="s">
        <v>27</v>
      </c>
    </row>
    <row r="190" spans="2:6" x14ac:dyDescent="0.2">
      <c r="B190" s="26" t="s">
        <v>131</v>
      </c>
      <c r="C190" s="191">
        <f>SUM(C191:C198)</f>
        <v>1621400.6899999997</v>
      </c>
      <c r="D190" s="50"/>
      <c r="E190" s="27"/>
      <c r="F190" s="27"/>
    </row>
    <row r="191" spans="2:6" x14ac:dyDescent="0.2">
      <c r="B191" s="51" t="s">
        <v>132</v>
      </c>
      <c r="C191" s="192">
        <v>359289.85</v>
      </c>
      <c r="D191" s="41"/>
      <c r="E191" s="30"/>
      <c r="F191" s="30"/>
    </row>
    <row r="192" spans="2:6" x14ac:dyDescent="0.2">
      <c r="B192" s="51" t="s">
        <v>133</v>
      </c>
      <c r="C192" s="192">
        <v>4052.96</v>
      </c>
      <c r="D192" s="41"/>
      <c r="E192" s="30"/>
      <c r="F192" s="30"/>
    </row>
    <row r="193" spans="2:6" x14ac:dyDescent="0.2">
      <c r="B193" s="51" t="s">
        <v>134</v>
      </c>
      <c r="C193" s="192">
        <v>60273</v>
      </c>
      <c r="D193" s="41"/>
      <c r="E193" s="30"/>
      <c r="F193" s="30"/>
    </row>
    <row r="194" spans="2:6" x14ac:dyDescent="0.2">
      <c r="B194" s="51" t="s">
        <v>135</v>
      </c>
      <c r="C194" s="192">
        <v>17467.54</v>
      </c>
      <c r="D194" s="41"/>
      <c r="E194" s="30"/>
      <c r="F194" s="30"/>
    </row>
    <row r="195" spans="2:6" x14ac:dyDescent="0.2">
      <c r="B195" s="51" t="s">
        <v>136</v>
      </c>
      <c r="C195" s="192">
        <v>31360.48</v>
      </c>
      <c r="D195" s="41"/>
      <c r="E195" s="30"/>
      <c r="F195" s="30"/>
    </row>
    <row r="196" spans="2:6" x14ac:dyDescent="0.2">
      <c r="B196" s="51" t="s">
        <v>137</v>
      </c>
      <c r="C196" s="192">
        <v>4845</v>
      </c>
      <c r="D196" s="41"/>
      <c r="E196" s="30"/>
      <c r="F196" s="30"/>
    </row>
    <row r="197" spans="2:6" x14ac:dyDescent="0.2">
      <c r="B197" s="51" t="s">
        <v>138</v>
      </c>
      <c r="C197" s="192">
        <v>1143221.8899999999</v>
      </c>
      <c r="D197" s="41"/>
      <c r="E197" s="30"/>
      <c r="F197" s="30"/>
    </row>
    <row r="198" spans="2:6" x14ac:dyDescent="0.2">
      <c r="B198" s="51" t="s">
        <v>139</v>
      </c>
      <c r="C198" s="192">
        <v>889.97</v>
      </c>
      <c r="D198" s="41"/>
      <c r="E198" s="30"/>
      <c r="F198" s="30"/>
    </row>
    <row r="199" spans="2:6" x14ac:dyDescent="0.2">
      <c r="B199" s="51"/>
      <c r="C199" s="192" t="s">
        <v>15</v>
      </c>
      <c r="D199" s="41"/>
      <c r="E199" s="30"/>
      <c r="F199" s="30"/>
    </row>
    <row r="200" spans="2:6" x14ac:dyDescent="0.2">
      <c r="B200" s="28" t="s">
        <v>140</v>
      </c>
      <c r="C200" s="193">
        <v>0</v>
      </c>
      <c r="D200" s="41"/>
      <c r="E200" s="30"/>
      <c r="F200" s="30"/>
    </row>
    <row r="201" spans="2:6" x14ac:dyDescent="0.2">
      <c r="B201" s="31"/>
      <c r="C201" s="33"/>
      <c r="D201" s="43"/>
      <c r="E201" s="33"/>
      <c r="F201" s="33"/>
    </row>
    <row r="202" spans="2:6" ht="16.5" customHeight="1" x14ac:dyDescent="0.2">
      <c r="C202" s="176">
        <f>SUM(C191:C198)</f>
        <v>1621400.6899999997</v>
      </c>
      <c r="D202" s="25" t="s">
        <v>408</v>
      </c>
      <c r="E202" s="25" t="s">
        <v>408</v>
      </c>
      <c r="F202" s="25" t="s">
        <v>408</v>
      </c>
    </row>
    <row r="206" spans="2:6" ht="20.25" customHeight="1" x14ac:dyDescent="0.2">
      <c r="B206" s="70" t="s">
        <v>141</v>
      </c>
      <c r="C206" s="62" t="s">
        <v>9</v>
      </c>
      <c r="D206" s="25" t="s">
        <v>142</v>
      </c>
      <c r="E206" s="25" t="s">
        <v>126</v>
      </c>
    </row>
    <row r="207" spans="2:6" x14ac:dyDescent="0.2">
      <c r="B207" s="57" t="s">
        <v>143</v>
      </c>
      <c r="C207" s="71"/>
      <c r="D207" s="72"/>
      <c r="E207" s="73"/>
    </row>
    <row r="208" spans="2:6" x14ac:dyDescent="0.2">
      <c r="B208" s="74"/>
      <c r="C208" s="75"/>
      <c r="D208" s="76"/>
      <c r="E208" s="77"/>
    </row>
    <row r="209" spans="2:5" x14ac:dyDescent="0.2">
      <c r="B209" s="78"/>
      <c r="C209" s="79"/>
      <c r="D209" s="80"/>
      <c r="E209" s="81"/>
    </row>
    <row r="210" spans="2:5" ht="16.5" customHeight="1" x14ac:dyDescent="0.2">
      <c r="C210" s="25" t="s">
        <v>408</v>
      </c>
      <c r="D210" s="82"/>
      <c r="E210" s="83"/>
    </row>
    <row r="213" spans="2:5" ht="27.75" customHeight="1" x14ac:dyDescent="0.2">
      <c r="B213" s="70" t="s">
        <v>144</v>
      </c>
      <c r="C213" s="62" t="s">
        <v>9</v>
      </c>
      <c r="D213" s="25" t="s">
        <v>142</v>
      </c>
      <c r="E213" s="25" t="s">
        <v>126</v>
      </c>
    </row>
    <row r="214" spans="2:5" x14ac:dyDescent="0.2">
      <c r="B214" s="57" t="s">
        <v>145</v>
      </c>
      <c r="C214" s="71"/>
      <c r="D214" s="72"/>
      <c r="E214" s="73"/>
    </row>
    <row r="215" spans="2:5" x14ac:dyDescent="0.2">
      <c r="B215" s="74"/>
      <c r="C215" s="75"/>
      <c r="D215" s="76"/>
      <c r="E215" s="77"/>
    </row>
    <row r="216" spans="2:5" x14ac:dyDescent="0.2">
      <c r="B216" s="78"/>
      <c r="C216" s="79"/>
      <c r="D216" s="80"/>
      <c r="E216" s="81"/>
    </row>
    <row r="217" spans="2:5" ht="15" customHeight="1" x14ac:dyDescent="0.2">
      <c r="C217" s="25" t="s">
        <v>408</v>
      </c>
      <c r="D217" s="82"/>
      <c r="E217" s="83"/>
    </row>
    <row r="218" spans="2:5" x14ac:dyDescent="0.2">
      <c r="B218" s="5"/>
    </row>
    <row r="220" spans="2:5" ht="24" customHeight="1" x14ac:dyDescent="0.2">
      <c r="B220" s="70" t="s">
        <v>146</v>
      </c>
      <c r="C220" s="62" t="s">
        <v>9</v>
      </c>
      <c r="D220" s="25" t="s">
        <v>142</v>
      </c>
      <c r="E220" s="25" t="s">
        <v>126</v>
      </c>
    </row>
    <row r="221" spans="2:5" x14ac:dyDescent="0.2">
      <c r="B221" s="57" t="s">
        <v>147</v>
      </c>
      <c r="C221" s="71"/>
      <c r="D221" s="72"/>
      <c r="E221" s="73"/>
    </row>
    <row r="222" spans="2:5" x14ac:dyDescent="0.2">
      <c r="B222" s="74"/>
      <c r="C222" s="75"/>
      <c r="D222" s="76"/>
      <c r="E222" s="77"/>
    </row>
    <row r="223" spans="2:5" x14ac:dyDescent="0.2">
      <c r="B223" s="78"/>
      <c r="C223" s="79"/>
      <c r="D223" s="80"/>
      <c r="E223" s="81"/>
    </row>
    <row r="224" spans="2:5" ht="16.5" customHeight="1" x14ac:dyDescent="0.2">
      <c r="C224" s="25" t="s">
        <v>408</v>
      </c>
      <c r="D224" s="82"/>
      <c r="E224" s="83"/>
    </row>
    <row r="227" spans="2:5" ht="24" customHeight="1" x14ac:dyDescent="0.2">
      <c r="B227" s="70" t="s">
        <v>148</v>
      </c>
      <c r="C227" s="62" t="s">
        <v>9</v>
      </c>
      <c r="D227" s="84" t="s">
        <v>142</v>
      </c>
      <c r="E227" s="84" t="s">
        <v>47</v>
      </c>
    </row>
    <row r="228" spans="2:5" x14ac:dyDescent="0.2">
      <c r="B228" s="26" t="s">
        <v>149</v>
      </c>
      <c r="C228" s="85">
        <f>SUM(C229:C229)</f>
        <v>0</v>
      </c>
      <c r="D228" s="27">
        <v>0</v>
      </c>
      <c r="E228" s="27">
        <v>0</v>
      </c>
    </row>
    <row r="229" spans="2:5" ht="30" x14ac:dyDescent="0.2">
      <c r="B229" s="51" t="s">
        <v>15</v>
      </c>
      <c r="C229" s="86" t="s">
        <v>15</v>
      </c>
      <c r="D229" s="87" t="s">
        <v>150</v>
      </c>
      <c r="E229" s="30"/>
    </row>
    <row r="230" spans="2:5" x14ac:dyDescent="0.2">
      <c r="B230" s="31"/>
      <c r="C230" s="88"/>
      <c r="D230" s="89">
        <v>0</v>
      </c>
      <c r="E230" s="89">
        <v>0</v>
      </c>
    </row>
    <row r="231" spans="2:5" ht="18.75" customHeight="1" x14ac:dyDescent="0.2">
      <c r="C231" s="25" t="s">
        <v>408</v>
      </c>
      <c r="D231" s="82"/>
      <c r="E231" s="83"/>
    </row>
    <row r="235" spans="2:5" x14ac:dyDescent="0.2">
      <c r="B235" s="18" t="s">
        <v>151</v>
      </c>
    </row>
    <row r="236" spans="2:5" x14ac:dyDescent="0.2">
      <c r="B236" s="18"/>
    </row>
    <row r="237" spans="2:5" x14ac:dyDescent="0.2">
      <c r="B237" s="18" t="s">
        <v>152</v>
      </c>
    </row>
    <row r="239" spans="2:5" ht="24" customHeight="1" x14ac:dyDescent="0.2">
      <c r="B239" s="61" t="s">
        <v>153</v>
      </c>
      <c r="C239" s="90" t="s">
        <v>9</v>
      </c>
      <c r="D239" s="25" t="s">
        <v>154</v>
      </c>
      <c r="E239" s="25" t="s">
        <v>47</v>
      </c>
    </row>
    <row r="240" spans="2:5" x14ac:dyDescent="0.2">
      <c r="B240" s="91" t="s">
        <v>155</v>
      </c>
      <c r="C240" s="98">
        <v>883070.9</v>
      </c>
      <c r="D240" s="41"/>
      <c r="E240" s="30"/>
    </row>
    <row r="241" spans="2:5" x14ac:dyDescent="0.2">
      <c r="B241" s="91" t="s">
        <v>156</v>
      </c>
      <c r="C241" s="98">
        <v>2000</v>
      </c>
      <c r="D241" s="41"/>
      <c r="E241" s="30"/>
    </row>
    <row r="242" spans="2:5" x14ac:dyDescent="0.2">
      <c r="B242" s="91" t="s">
        <v>157</v>
      </c>
      <c r="C242" s="98">
        <v>54900</v>
      </c>
      <c r="D242" s="41"/>
      <c r="E242" s="30"/>
    </row>
    <row r="243" spans="2:5" x14ac:dyDescent="0.2">
      <c r="B243" s="91" t="s">
        <v>158</v>
      </c>
      <c r="C243" s="98">
        <v>127800</v>
      </c>
      <c r="D243" s="41"/>
      <c r="E243" s="30"/>
    </row>
    <row r="244" spans="2:5" x14ac:dyDescent="0.2">
      <c r="B244" s="91" t="s">
        <v>159</v>
      </c>
      <c r="C244" s="98">
        <v>4699</v>
      </c>
      <c r="D244" s="41"/>
      <c r="E244" s="30"/>
    </row>
    <row r="245" spans="2:5" x14ac:dyDescent="0.2">
      <c r="B245" s="92" t="s">
        <v>160</v>
      </c>
      <c r="C245" s="98">
        <v>522</v>
      </c>
      <c r="D245" s="41"/>
      <c r="E245" s="30"/>
    </row>
    <row r="246" spans="2:5" x14ac:dyDescent="0.2">
      <c r="B246" s="92" t="s">
        <v>161</v>
      </c>
      <c r="C246" s="98">
        <v>369920</v>
      </c>
      <c r="D246" s="41"/>
      <c r="E246" s="30"/>
    </row>
    <row r="247" spans="2:5" x14ac:dyDescent="0.2">
      <c r="B247" s="92" t="s">
        <v>162</v>
      </c>
      <c r="C247" s="98">
        <v>458350</v>
      </c>
      <c r="D247" s="41"/>
      <c r="E247" s="30"/>
    </row>
    <row r="248" spans="2:5" x14ac:dyDescent="0.2">
      <c r="B248" s="91" t="s">
        <v>163</v>
      </c>
      <c r="C248" s="98">
        <v>16430</v>
      </c>
      <c r="D248" s="41"/>
      <c r="E248" s="30"/>
    </row>
    <row r="249" spans="2:5" x14ac:dyDescent="0.2">
      <c r="B249" s="92" t="s">
        <v>164</v>
      </c>
      <c r="C249" s="98">
        <v>9800</v>
      </c>
      <c r="D249" s="41"/>
      <c r="E249" s="30"/>
    </row>
    <row r="250" spans="2:5" x14ac:dyDescent="0.2">
      <c r="B250" s="92" t="s">
        <v>165</v>
      </c>
      <c r="C250" s="98">
        <f>SUM(C240:C249)</f>
        <v>1927491.9</v>
      </c>
      <c r="D250" s="41"/>
      <c r="E250" s="30"/>
    </row>
    <row r="251" spans="2:5" x14ac:dyDescent="0.2">
      <c r="B251" s="92" t="s">
        <v>166</v>
      </c>
      <c r="C251" s="98">
        <f>C250</f>
        <v>1927491.9</v>
      </c>
      <c r="D251" s="41"/>
      <c r="E251" s="30"/>
    </row>
    <row r="252" spans="2:5" x14ac:dyDescent="0.2">
      <c r="B252" s="58" t="s">
        <v>167</v>
      </c>
      <c r="C252" s="187">
        <f>C251</f>
        <v>1927491.9</v>
      </c>
      <c r="D252" s="41"/>
      <c r="E252" s="30"/>
    </row>
    <row r="253" spans="2:5" x14ac:dyDescent="0.2">
      <c r="B253" s="92" t="s">
        <v>168</v>
      </c>
      <c r="C253" s="98">
        <v>10226036</v>
      </c>
      <c r="D253" s="41"/>
      <c r="E253" s="30"/>
    </row>
    <row r="254" spans="2:5" x14ac:dyDescent="0.2">
      <c r="B254" s="92" t="s">
        <v>169</v>
      </c>
      <c r="C254" s="98">
        <v>741050</v>
      </c>
      <c r="D254" s="41"/>
      <c r="E254" s="30"/>
    </row>
    <row r="255" spans="2:5" x14ac:dyDescent="0.2">
      <c r="B255" s="92" t="s">
        <v>170</v>
      </c>
      <c r="C255" s="98">
        <v>1123660</v>
      </c>
      <c r="D255" s="41"/>
      <c r="E255" s="30"/>
    </row>
    <row r="256" spans="2:5" x14ac:dyDescent="0.2">
      <c r="B256" s="93" t="s">
        <v>171</v>
      </c>
      <c r="C256" s="98">
        <f>SUM(C253:C255)</f>
        <v>12090746</v>
      </c>
      <c r="D256" s="41"/>
      <c r="E256" s="30"/>
    </row>
    <row r="257" spans="2:5" ht="25.5" x14ac:dyDescent="0.2">
      <c r="B257" s="93" t="s">
        <v>172</v>
      </c>
      <c r="C257" s="98">
        <v>12090746</v>
      </c>
      <c r="D257" s="41"/>
      <c r="E257" s="30"/>
    </row>
    <row r="258" spans="2:5" x14ac:dyDescent="0.2">
      <c r="B258" s="92" t="s">
        <v>173</v>
      </c>
      <c r="C258" s="98">
        <v>11793250</v>
      </c>
      <c r="D258" s="41"/>
      <c r="E258" s="30"/>
    </row>
    <row r="259" spans="2:5" x14ac:dyDescent="0.2">
      <c r="B259" s="92" t="s">
        <v>174</v>
      </c>
      <c r="C259" s="98">
        <v>1881650</v>
      </c>
      <c r="D259" s="41"/>
      <c r="E259" s="30"/>
    </row>
    <row r="260" spans="2:5" x14ac:dyDescent="0.2">
      <c r="B260" s="92" t="s">
        <v>175</v>
      </c>
      <c r="C260" s="98">
        <v>2390947.02</v>
      </c>
      <c r="D260" s="41"/>
      <c r="E260" s="30"/>
    </row>
    <row r="261" spans="2:5" x14ac:dyDescent="0.2">
      <c r="B261" s="92" t="s">
        <v>176</v>
      </c>
      <c r="C261" s="98">
        <v>162500</v>
      </c>
      <c r="D261" s="41"/>
      <c r="E261" s="30"/>
    </row>
    <row r="262" spans="2:5" x14ac:dyDescent="0.2">
      <c r="B262" s="92" t="s">
        <v>177</v>
      </c>
      <c r="C262" s="98">
        <f>SUM(C258:C261)</f>
        <v>16228347.02</v>
      </c>
      <c r="D262" s="41"/>
      <c r="E262" s="30"/>
    </row>
    <row r="263" spans="2:5" x14ac:dyDescent="0.2">
      <c r="B263" s="92" t="s">
        <v>178</v>
      </c>
      <c r="C263" s="98">
        <f>C262</f>
        <v>16228347.02</v>
      </c>
      <c r="D263" s="41"/>
      <c r="E263" s="30"/>
    </row>
    <row r="264" spans="2:5" x14ac:dyDescent="0.2">
      <c r="B264" s="58" t="s">
        <v>179</v>
      </c>
      <c r="C264" s="187">
        <f>C257+C263</f>
        <v>28319093.02</v>
      </c>
      <c r="D264" s="41"/>
      <c r="E264" s="30"/>
    </row>
    <row r="265" spans="2:5" x14ac:dyDescent="0.2">
      <c r="B265" s="94"/>
      <c r="C265" s="194" t="s">
        <v>15</v>
      </c>
      <c r="D265" s="43"/>
      <c r="E265" s="33"/>
    </row>
    <row r="266" spans="2:5" ht="15.75" customHeight="1" x14ac:dyDescent="0.2">
      <c r="C266" s="188">
        <f>C252+C264</f>
        <v>30246584.919999998</v>
      </c>
      <c r="D266" s="82"/>
      <c r="E266" s="83"/>
    </row>
    <row r="267" spans="2:5" x14ac:dyDescent="0.2">
      <c r="C267" s="95" t="s">
        <v>15</v>
      </c>
    </row>
    <row r="269" spans="2:5" ht="24.75" customHeight="1" x14ac:dyDescent="0.2">
      <c r="B269" s="61" t="s">
        <v>180</v>
      </c>
      <c r="C269" s="90" t="s">
        <v>9</v>
      </c>
      <c r="D269" s="25" t="s">
        <v>154</v>
      </c>
      <c r="E269" s="25" t="s">
        <v>47</v>
      </c>
    </row>
    <row r="270" spans="2:5" ht="25.5" x14ac:dyDescent="0.2">
      <c r="B270" s="96" t="s">
        <v>181</v>
      </c>
      <c r="C270" s="195">
        <f>C271+C274</f>
        <v>162117.46</v>
      </c>
      <c r="D270" s="27"/>
      <c r="E270" s="27"/>
    </row>
    <row r="271" spans="2:5" x14ac:dyDescent="0.2">
      <c r="B271" s="28" t="s">
        <v>182</v>
      </c>
      <c r="C271" s="179">
        <f>C272</f>
        <v>162117.46</v>
      </c>
      <c r="D271" s="30"/>
      <c r="E271" s="30"/>
    </row>
    <row r="272" spans="2:5" x14ac:dyDescent="0.2">
      <c r="B272" s="51" t="s">
        <v>183</v>
      </c>
      <c r="C272" s="30">
        <v>162117.46</v>
      </c>
      <c r="D272" s="30"/>
      <c r="E272" s="30"/>
    </row>
    <row r="273" spans="2:5" x14ac:dyDescent="0.2">
      <c r="B273" s="51"/>
      <c r="C273" s="30"/>
      <c r="D273" s="30"/>
      <c r="E273" s="30"/>
    </row>
    <row r="274" spans="2:5" x14ac:dyDescent="0.2">
      <c r="B274" s="28" t="s">
        <v>184</v>
      </c>
      <c r="C274" s="179">
        <f>C275</f>
        <v>0</v>
      </c>
      <c r="D274" s="30"/>
      <c r="E274" s="30"/>
    </row>
    <row r="275" spans="2:5" x14ac:dyDescent="0.2">
      <c r="B275" s="51" t="s">
        <v>185</v>
      </c>
      <c r="C275" s="30">
        <v>0</v>
      </c>
      <c r="D275" s="30"/>
      <c r="E275" s="30"/>
    </row>
    <row r="276" spans="2:5" x14ac:dyDescent="0.2">
      <c r="B276" s="31"/>
      <c r="C276" s="33"/>
      <c r="D276" s="33"/>
      <c r="E276" s="33"/>
    </row>
    <row r="277" spans="2:5" ht="16.5" customHeight="1" x14ac:dyDescent="0.2">
      <c r="C277" s="176">
        <f>C271+C274</f>
        <v>162117.46</v>
      </c>
      <c r="D277" s="82"/>
      <c r="E277" s="83"/>
    </row>
    <row r="279" spans="2:5" x14ac:dyDescent="0.2">
      <c r="C279" s="95" t="s">
        <v>15</v>
      </c>
    </row>
    <row r="281" spans="2:5" x14ac:dyDescent="0.2">
      <c r="B281" s="18" t="s">
        <v>186</v>
      </c>
    </row>
    <row r="283" spans="2:5" ht="26.25" customHeight="1" x14ac:dyDescent="0.2">
      <c r="B283" s="70" t="s">
        <v>187</v>
      </c>
      <c r="C283" s="62" t="s">
        <v>9</v>
      </c>
      <c r="D283" s="84" t="s">
        <v>188</v>
      </c>
      <c r="E283" s="25" t="s">
        <v>189</v>
      </c>
    </row>
    <row r="284" spans="2:5" x14ac:dyDescent="0.2">
      <c r="B284" s="26" t="s">
        <v>190</v>
      </c>
      <c r="C284" s="196">
        <f>SUM(C285:C339)</f>
        <v>24231758.149999999</v>
      </c>
      <c r="D284" s="85">
        <f>SUM(D285:D338)</f>
        <v>99.994500000000045</v>
      </c>
      <c r="E284" s="50">
        <v>0</v>
      </c>
    </row>
    <row r="285" spans="2:5" x14ac:dyDescent="0.2">
      <c r="B285" s="97" t="s">
        <v>191</v>
      </c>
      <c r="C285" s="98">
        <v>12739449.039999999</v>
      </c>
      <c r="D285" s="98">
        <v>52.573399999999999</v>
      </c>
      <c r="E285" s="41"/>
    </row>
    <row r="286" spans="2:5" x14ac:dyDescent="0.2">
      <c r="B286" s="97" t="s">
        <v>192</v>
      </c>
      <c r="C286" s="98">
        <v>545438.01</v>
      </c>
      <c r="D286" s="98">
        <v>2.2509000000000001</v>
      </c>
      <c r="E286" s="41"/>
    </row>
    <row r="287" spans="2:5" x14ac:dyDescent="0.2">
      <c r="B287" s="97" t="s">
        <v>193</v>
      </c>
      <c r="C287" s="98">
        <v>1182867.17</v>
      </c>
      <c r="D287" s="98">
        <v>4.8815</v>
      </c>
      <c r="E287" s="41"/>
    </row>
    <row r="288" spans="2:5" x14ac:dyDescent="0.2">
      <c r="B288" s="97" t="s">
        <v>194</v>
      </c>
      <c r="C288" s="98">
        <v>856151.91</v>
      </c>
      <c r="D288" s="98">
        <v>3.5331999999999999</v>
      </c>
      <c r="E288" s="41"/>
    </row>
    <row r="289" spans="2:5" x14ac:dyDescent="0.2">
      <c r="B289" s="97" t="s">
        <v>195</v>
      </c>
      <c r="C289" s="98">
        <v>2107270.4500000002</v>
      </c>
      <c r="D289" s="98">
        <v>8.6963000000000008</v>
      </c>
      <c r="E289" s="41"/>
    </row>
    <row r="290" spans="2:5" x14ac:dyDescent="0.2">
      <c r="B290" s="97" t="s">
        <v>196</v>
      </c>
      <c r="C290" s="98">
        <v>790609.27</v>
      </c>
      <c r="D290" s="98">
        <v>3.2627000000000002</v>
      </c>
      <c r="E290" s="41"/>
    </row>
    <row r="291" spans="2:5" x14ac:dyDescent="0.2">
      <c r="B291" s="97" t="s">
        <v>197</v>
      </c>
      <c r="C291" s="98">
        <v>383132.44</v>
      </c>
      <c r="D291" s="98">
        <v>1.5810999999999999</v>
      </c>
      <c r="E291" s="41"/>
    </row>
    <row r="292" spans="2:5" x14ac:dyDescent="0.2">
      <c r="B292" s="97" t="s">
        <v>198</v>
      </c>
      <c r="C292" s="98">
        <v>1080728.1499999999</v>
      </c>
      <c r="D292" s="98">
        <v>4.46</v>
      </c>
      <c r="E292" s="41"/>
    </row>
    <row r="293" spans="2:5" x14ac:dyDescent="0.2">
      <c r="B293" s="53" t="s">
        <v>199</v>
      </c>
      <c r="C293" s="98">
        <v>110899.97</v>
      </c>
      <c r="D293" s="98">
        <v>0.4577</v>
      </c>
      <c r="E293" s="41"/>
    </row>
    <row r="294" spans="2:5" x14ac:dyDescent="0.2">
      <c r="B294" s="97" t="s">
        <v>200</v>
      </c>
      <c r="C294" s="98">
        <v>4259.38</v>
      </c>
      <c r="D294" s="98">
        <v>1.7600000000000001E-2</v>
      </c>
      <c r="E294" s="41"/>
    </row>
    <row r="295" spans="2:5" x14ac:dyDescent="0.2">
      <c r="B295" s="97" t="s">
        <v>201</v>
      </c>
      <c r="C295" s="98">
        <v>104665.25</v>
      </c>
      <c r="D295" s="98">
        <v>0.43190000000000001</v>
      </c>
      <c r="E295" s="41"/>
    </row>
    <row r="296" spans="2:5" x14ac:dyDescent="0.2">
      <c r="B296" s="97" t="s">
        <v>202</v>
      </c>
      <c r="C296" s="98">
        <v>689222.52</v>
      </c>
      <c r="D296" s="98">
        <v>2.8443000000000001</v>
      </c>
      <c r="E296" s="41"/>
    </row>
    <row r="297" spans="2:5" x14ac:dyDescent="0.2">
      <c r="B297" s="97" t="s">
        <v>203</v>
      </c>
      <c r="C297" s="98">
        <v>17452.82</v>
      </c>
      <c r="D297" s="98">
        <v>7.1999999999999995E-2</v>
      </c>
      <c r="E297" s="41"/>
    </row>
    <row r="298" spans="2:5" x14ac:dyDescent="0.2">
      <c r="B298" s="97" t="s">
        <v>204</v>
      </c>
      <c r="C298" s="98">
        <v>269</v>
      </c>
      <c r="D298" s="98">
        <v>1.1000000000000001E-3</v>
      </c>
      <c r="E298" s="41"/>
    </row>
    <row r="299" spans="2:5" x14ac:dyDescent="0.2">
      <c r="B299" s="97" t="s">
        <v>205</v>
      </c>
      <c r="C299" s="98">
        <v>186</v>
      </c>
      <c r="D299" s="98">
        <v>8.0000000000000004E-4</v>
      </c>
      <c r="E299" s="41"/>
    </row>
    <row r="300" spans="2:5" x14ac:dyDescent="0.2">
      <c r="B300" s="97" t="s">
        <v>206</v>
      </c>
      <c r="C300" s="98">
        <v>466</v>
      </c>
      <c r="D300" s="98">
        <v>1.9E-3</v>
      </c>
      <c r="E300" s="41"/>
    </row>
    <row r="301" spans="2:5" x14ac:dyDescent="0.2">
      <c r="B301" s="97" t="s">
        <v>207</v>
      </c>
      <c r="C301" s="98">
        <v>436</v>
      </c>
      <c r="D301" s="98">
        <v>1.8E-3</v>
      </c>
      <c r="E301" s="41"/>
    </row>
    <row r="302" spans="2:5" x14ac:dyDescent="0.2">
      <c r="B302" s="97" t="s">
        <v>208</v>
      </c>
      <c r="C302" s="98">
        <v>4629.5</v>
      </c>
      <c r="D302" s="98">
        <v>1.9099999999999999E-2</v>
      </c>
      <c r="E302" s="41"/>
    </row>
    <row r="303" spans="2:5" x14ac:dyDescent="0.2">
      <c r="B303" s="99" t="s">
        <v>209</v>
      </c>
      <c r="C303" s="98">
        <v>211667.85</v>
      </c>
      <c r="D303" s="98">
        <v>0.87350000000000005</v>
      </c>
      <c r="E303" s="41"/>
    </row>
    <row r="304" spans="2:5" x14ac:dyDescent="0.2">
      <c r="B304" s="99" t="s">
        <v>210</v>
      </c>
      <c r="C304" s="98">
        <v>44604</v>
      </c>
      <c r="D304" s="98">
        <v>0.18410000000000001</v>
      </c>
      <c r="E304" s="41"/>
    </row>
    <row r="305" spans="2:5" x14ac:dyDescent="0.2">
      <c r="B305" s="99" t="s">
        <v>211</v>
      </c>
      <c r="C305" s="98">
        <v>6694.5</v>
      </c>
      <c r="D305" s="98">
        <v>2.76E-2</v>
      </c>
      <c r="E305" s="41"/>
    </row>
    <row r="306" spans="2:5" x14ac:dyDescent="0.2">
      <c r="B306" s="99" t="s">
        <v>212</v>
      </c>
      <c r="C306" s="98">
        <v>258</v>
      </c>
      <c r="D306" s="98">
        <v>1.1000000000000001E-3</v>
      </c>
      <c r="E306" s="41"/>
    </row>
    <row r="307" spans="2:5" x14ac:dyDescent="0.2">
      <c r="B307" s="99" t="s">
        <v>213</v>
      </c>
      <c r="C307" s="98">
        <v>13589.81</v>
      </c>
      <c r="D307" s="98">
        <v>5.6099999999999997E-2</v>
      </c>
      <c r="E307" s="41"/>
    </row>
    <row r="308" spans="2:5" x14ac:dyDescent="0.2">
      <c r="B308" s="99" t="s">
        <v>214</v>
      </c>
      <c r="C308" s="98">
        <v>51</v>
      </c>
      <c r="D308" s="98">
        <v>2.0000000000000001E-4</v>
      </c>
      <c r="E308" s="41"/>
    </row>
    <row r="309" spans="2:5" x14ac:dyDescent="0.2">
      <c r="B309" s="97" t="s">
        <v>215</v>
      </c>
      <c r="C309" s="98">
        <v>274616.57</v>
      </c>
      <c r="D309" s="98">
        <v>1.1333</v>
      </c>
      <c r="E309" s="41"/>
    </row>
    <row r="310" spans="2:5" x14ac:dyDescent="0.2">
      <c r="B310" s="97" t="s">
        <v>216</v>
      </c>
      <c r="C310" s="98">
        <v>7552.44</v>
      </c>
      <c r="D310" s="98">
        <v>3.1199999999999999E-2</v>
      </c>
      <c r="E310" s="41"/>
    </row>
    <row r="311" spans="2:5" x14ac:dyDescent="0.2">
      <c r="B311" s="97" t="s">
        <v>217</v>
      </c>
      <c r="C311" s="98">
        <v>46192.93</v>
      </c>
      <c r="D311" s="98">
        <v>0.19059999999999999</v>
      </c>
      <c r="E311" s="41"/>
    </row>
    <row r="312" spans="2:5" x14ac:dyDescent="0.2">
      <c r="B312" s="97" t="s">
        <v>218</v>
      </c>
      <c r="C312" s="98">
        <v>257173.8</v>
      </c>
      <c r="D312" s="98">
        <v>1.0612999999999999</v>
      </c>
      <c r="E312" s="41"/>
    </row>
    <row r="313" spans="2:5" x14ac:dyDescent="0.2">
      <c r="B313" s="97" t="s">
        <v>219</v>
      </c>
      <c r="C313" s="98">
        <v>170300</v>
      </c>
      <c r="D313" s="98">
        <v>0.70279999999999998</v>
      </c>
      <c r="E313" s="41"/>
    </row>
    <row r="314" spans="2:5" x14ac:dyDescent="0.2">
      <c r="B314" s="97" t="s">
        <v>220</v>
      </c>
      <c r="C314" s="98">
        <v>16009.96</v>
      </c>
      <c r="D314" s="98">
        <v>6.6100000000000006E-2</v>
      </c>
      <c r="E314" s="41"/>
    </row>
    <row r="315" spans="2:5" x14ac:dyDescent="0.2">
      <c r="B315" s="53" t="s">
        <v>221</v>
      </c>
      <c r="C315" s="98">
        <v>3966.04</v>
      </c>
      <c r="D315" s="98">
        <v>1.6400000000000001E-2</v>
      </c>
      <c r="E315" s="41"/>
    </row>
    <row r="316" spans="2:5" x14ac:dyDescent="0.2">
      <c r="B316" s="97" t="s">
        <v>222</v>
      </c>
      <c r="C316" s="98">
        <v>122160</v>
      </c>
      <c r="D316" s="98">
        <v>0.50409999999999999</v>
      </c>
      <c r="E316" s="41"/>
    </row>
    <row r="317" spans="2:5" x14ac:dyDescent="0.2">
      <c r="B317" s="99" t="s">
        <v>223</v>
      </c>
      <c r="C317" s="98">
        <v>48791.68</v>
      </c>
      <c r="D317" s="98">
        <v>0.2014</v>
      </c>
      <c r="E317" s="41"/>
    </row>
    <row r="318" spans="2:5" x14ac:dyDescent="0.2">
      <c r="B318" s="99" t="s">
        <v>224</v>
      </c>
      <c r="C318" s="98">
        <v>232929</v>
      </c>
      <c r="D318" s="98">
        <v>0.96130000000000004</v>
      </c>
      <c r="E318" s="41"/>
    </row>
    <row r="319" spans="2:5" x14ac:dyDescent="0.2">
      <c r="B319" s="99" t="s">
        <v>225</v>
      </c>
      <c r="C319" s="98">
        <v>54876</v>
      </c>
      <c r="D319" s="98">
        <v>0.22650000000000001</v>
      </c>
      <c r="E319" s="41"/>
    </row>
    <row r="320" spans="2:5" x14ac:dyDescent="0.2">
      <c r="B320" s="99" t="s">
        <v>226</v>
      </c>
      <c r="C320" s="98">
        <v>2064.89</v>
      </c>
      <c r="D320" s="98">
        <v>8.5000000000000006E-3</v>
      </c>
      <c r="E320" s="41"/>
    </row>
    <row r="321" spans="2:5" x14ac:dyDescent="0.2">
      <c r="B321" s="99" t="s">
        <v>227</v>
      </c>
      <c r="C321" s="98">
        <v>21378.41</v>
      </c>
      <c r="D321" s="98">
        <v>8.8200000000000001E-2</v>
      </c>
      <c r="E321" s="41"/>
    </row>
    <row r="322" spans="2:5" x14ac:dyDescent="0.2">
      <c r="B322" s="99" t="s">
        <v>228</v>
      </c>
      <c r="C322" s="98">
        <v>777251.04</v>
      </c>
      <c r="D322" s="98">
        <v>3.2075999999999998</v>
      </c>
      <c r="E322" s="41"/>
    </row>
    <row r="323" spans="2:5" x14ac:dyDescent="0.2">
      <c r="B323" s="97" t="s">
        <v>229</v>
      </c>
      <c r="C323" s="98">
        <v>36271.760000000002</v>
      </c>
      <c r="D323" s="98">
        <v>0.1497</v>
      </c>
      <c r="E323" s="41"/>
    </row>
    <row r="324" spans="2:5" x14ac:dyDescent="0.2">
      <c r="B324" s="97" t="s">
        <v>230</v>
      </c>
      <c r="C324" s="98">
        <v>3526.81</v>
      </c>
      <c r="D324" s="98">
        <v>1.46E-2</v>
      </c>
      <c r="E324" s="41"/>
    </row>
    <row r="325" spans="2:5" x14ac:dyDescent="0.2">
      <c r="B325" s="97" t="s">
        <v>231</v>
      </c>
      <c r="C325" s="98">
        <v>78120.28</v>
      </c>
      <c r="D325" s="98">
        <v>0.32240000000000002</v>
      </c>
      <c r="E325" s="41"/>
    </row>
    <row r="326" spans="2:5" x14ac:dyDescent="0.2">
      <c r="B326" s="97" t="s">
        <v>232</v>
      </c>
      <c r="C326" s="98">
        <v>153642</v>
      </c>
      <c r="D326" s="98">
        <v>0.6341</v>
      </c>
      <c r="E326" s="41"/>
    </row>
    <row r="327" spans="2:5" x14ac:dyDescent="0.2">
      <c r="B327" s="97" t="s">
        <v>233</v>
      </c>
      <c r="C327" s="98">
        <v>43297.5</v>
      </c>
      <c r="D327" s="98">
        <v>0.1787</v>
      </c>
      <c r="E327" s="41"/>
    </row>
    <row r="328" spans="2:5" x14ac:dyDescent="0.2">
      <c r="B328" s="97" t="s">
        <v>234</v>
      </c>
      <c r="C328" s="98">
        <v>14697</v>
      </c>
      <c r="D328" s="98">
        <v>6.0699999999999997E-2</v>
      </c>
      <c r="E328" s="41"/>
    </row>
    <row r="329" spans="2:5" x14ac:dyDescent="0.2">
      <c r="B329" s="97" t="s">
        <v>235</v>
      </c>
      <c r="C329" s="98">
        <v>58472.32</v>
      </c>
      <c r="D329" s="98">
        <v>0.24129999999999999</v>
      </c>
      <c r="E329" s="41"/>
    </row>
    <row r="330" spans="2:5" x14ac:dyDescent="0.2">
      <c r="B330" s="99" t="s">
        <v>236</v>
      </c>
      <c r="C330" s="98">
        <v>737</v>
      </c>
      <c r="D330" s="98">
        <v>3.0000000000000001E-3</v>
      </c>
      <c r="E330" s="41"/>
    </row>
    <row r="331" spans="2:5" x14ac:dyDescent="0.2">
      <c r="B331" s="97" t="s">
        <v>237</v>
      </c>
      <c r="C331" s="98">
        <v>207510.6</v>
      </c>
      <c r="D331" s="98">
        <v>0.85640000000000005</v>
      </c>
      <c r="E331" s="41"/>
    </row>
    <row r="332" spans="2:5" x14ac:dyDescent="0.2">
      <c r="B332" s="97" t="s">
        <v>238</v>
      </c>
      <c r="C332" s="98">
        <v>27553.599999999999</v>
      </c>
      <c r="D332" s="98">
        <v>0.1137</v>
      </c>
      <c r="E332" s="41"/>
    </row>
    <row r="333" spans="2:5" x14ac:dyDescent="0.2">
      <c r="B333" s="99" t="s">
        <v>239</v>
      </c>
      <c r="C333" s="98">
        <v>14234.08</v>
      </c>
      <c r="D333" s="98">
        <v>5.8700000000000002E-2</v>
      </c>
      <c r="E333" s="41"/>
    </row>
    <row r="334" spans="2:5" x14ac:dyDescent="0.2">
      <c r="B334" s="99" t="s">
        <v>240</v>
      </c>
      <c r="C334" s="98">
        <v>80530.05</v>
      </c>
      <c r="D334" s="98">
        <v>0.33229999999999998</v>
      </c>
      <c r="E334" s="41"/>
    </row>
    <row r="335" spans="2:5" x14ac:dyDescent="0.2">
      <c r="B335" s="99" t="s">
        <v>241</v>
      </c>
      <c r="C335" s="98">
        <v>3750.98</v>
      </c>
      <c r="D335" s="98">
        <v>1.55E-2</v>
      </c>
      <c r="E335" s="41"/>
    </row>
    <row r="336" spans="2:5" x14ac:dyDescent="0.2">
      <c r="B336" s="97" t="s">
        <v>242</v>
      </c>
      <c r="C336" s="98">
        <v>376220</v>
      </c>
      <c r="D336" s="98">
        <v>1.5526</v>
      </c>
      <c r="E336" s="41"/>
    </row>
    <row r="337" spans="2:7" x14ac:dyDescent="0.2">
      <c r="B337" s="97" t="s">
        <v>243</v>
      </c>
      <c r="C337" s="98">
        <v>87568.27</v>
      </c>
      <c r="D337" s="98">
        <v>0.3614</v>
      </c>
      <c r="E337" s="41"/>
    </row>
    <row r="338" spans="2:7" x14ac:dyDescent="0.2">
      <c r="B338" s="97" t="s">
        <v>244</v>
      </c>
      <c r="C338" s="98">
        <v>113943.15</v>
      </c>
      <c r="D338" s="98">
        <v>0.47020000000000001</v>
      </c>
      <c r="E338" s="41"/>
    </row>
    <row r="339" spans="2:7" x14ac:dyDescent="0.2">
      <c r="B339" s="100" t="s">
        <v>245</v>
      </c>
      <c r="C339" s="98">
        <v>1421.95</v>
      </c>
      <c r="D339" s="98">
        <v>5.8999999999999999E-3</v>
      </c>
      <c r="E339" s="41"/>
    </row>
    <row r="340" spans="2:7" ht="15.75" customHeight="1" x14ac:dyDescent="0.2">
      <c r="C340" s="188">
        <f>SUM(C285:C339)</f>
        <v>24231758.149999999</v>
      </c>
      <c r="D340" s="55">
        <v>100</v>
      </c>
      <c r="E340" s="25"/>
    </row>
    <row r="344" spans="2:7" x14ac:dyDescent="0.2">
      <c r="B344" s="18" t="s">
        <v>246</v>
      </c>
    </row>
    <row r="346" spans="2:7" ht="28.5" customHeight="1" x14ac:dyDescent="0.2">
      <c r="B346" s="70" t="s">
        <v>247</v>
      </c>
      <c r="C346" s="90" t="s">
        <v>56</v>
      </c>
      <c r="D346" s="25" t="s">
        <v>57</v>
      </c>
      <c r="E346" s="25" t="s">
        <v>248</v>
      </c>
      <c r="F346" s="101" t="s">
        <v>10</v>
      </c>
      <c r="G346" s="62" t="s">
        <v>142</v>
      </c>
    </row>
    <row r="347" spans="2:7" x14ac:dyDescent="0.2">
      <c r="B347" s="57" t="s">
        <v>249</v>
      </c>
      <c r="C347" s="197">
        <v>121204401.63</v>
      </c>
      <c r="D347" s="197">
        <v>122099319.63</v>
      </c>
      <c r="E347" s="197">
        <v>894918</v>
      </c>
      <c r="F347" s="102">
        <v>0</v>
      </c>
      <c r="G347" s="102">
        <v>0</v>
      </c>
    </row>
    <row r="348" spans="2:7" x14ac:dyDescent="0.2">
      <c r="B348" s="103" t="s">
        <v>250</v>
      </c>
      <c r="C348" s="98">
        <v>65191281.75</v>
      </c>
      <c r="D348" s="98">
        <v>65191281.75</v>
      </c>
      <c r="E348" s="98">
        <v>0</v>
      </c>
      <c r="F348" s="104">
        <v>0</v>
      </c>
      <c r="G348" s="52">
        <v>0</v>
      </c>
    </row>
    <row r="349" spans="2:7" x14ac:dyDescent="0.2">
      <c r="B349" s="103" t="s">
        <v>251</v>
      </c>
      <c r="C349" s="98">
        <v>-300472.40999999997</v>
      </c>
      <c r="D349" s="98">
        <v>-300472.40999999997</v>
      </c>
      <c r="E349" s="98">
        <v>0</v>
      </c>
      <c r="F349" s="104">
        <v>0</v>
      </c>
      <c r="G349" s="52">
        <v>0</v>
      </c>
    </row>
    <row r="350" spans="2:7" x14ac:dyDescent="0.2">
      <c r="B350" s="103" t="s">
        <v>252</v>
      </c>
      <c r="C350" s="98">
        <v>0</v>
      </c>
      <c r="D350" s="98">
        <v>616000</v>
      </c>
      <c r="E350" s="98">
        <v>616000</v>
      </c>
      <c r="F350" s="104"/>
      <c r="G350" s="52"/>
    </row>
    <row r="351" spans="2:7" x14ac:dyDescent="0.2">
      <c r="B351" s="103" t="s">
        <v>253</v>
      </c>
      <c r="C351" s="98">
        <v>291170.92</v>
      </c>
      <c r="D351" s="98">
        <v>0</v>
      </c>
      <c r="E351" s="98">
        <v>-291170.92</v>
      </c>
      <c r="F351" s="104">
        <v>0</v>
      </c>
      <c r="G351" s="52">
        <v>0</v>
      </c>
    </row>
    <row r="352" spans="2:7" x14ac:dyDescent="0.2">
      <c r="B352" s="103" t="s">
        <v>254</v>
      </c>
      <c r="C352" s="98">
        <v>1807533.07</v>
      </c>
      <c r="D352" s="98">
        <v>0</v>
      </c>
      <c r="E352" s="98">
        <v>-1807533.07</v>
      </c>
      <c r="F352" s="104">
        <v>0</v>
      </c>
      <c r="G352" s="52">
        <v>0</v>
      </c>
    </row>
    <row r="353" spans="2:7" x14ac:dyDescent="0.2">
      <c r="B353" s="103" t="s">
        <v>255</v>
      </c>
      <c r="C353" s="98">
        <v>0</v>
      </c>
      <c r="D353" s="98">
        <v>121000</v>
      </c>
      <c r="E353" s="98">
        <v>121000</v>
      </c>
      <c r="F353" s="104">
        <v>0</v>
      </c>
      <c r="G353" s="52">
        <v>0</v>
      </c>
    </row>
    <row r="354" spans="2:7" x14ac:dyDescent="0.2">
      <c r="B354" s="103" t="s">
        <v>256</v>
      </c>
      <c r="C354" s="98">
        <v>2499231.84</v>
      </c>
      <c r="D354" s="98">
        <v>2499231.84</v>
      </c>
      <c r="E354" s="98">
        <v>0</v>
      </c>
      <c r="F354" s="104">
        <v>0</v>
      </c>
      <c r="G354" s="52">
        <v>0</v>
      </c>
    </row>
    <row r="355" spans="2:7" x14ac:dyDescent="0.2">
      <c r="B355" s="103" t="s">
        <v>257</v>
      </c>
      <c r="C355" s="98">
        <v>683820.37</v>
      </c>
      <c r="D355" s="98">
        <v>683820.37</v>
      </c>
      <c r="E355" s="98">
        <v>0</v>
      </c>
      <c r="F355" s="104">
        <v>0</v>
      </c>
      <c r="G355" s="52">
        <v>0</v>
      </c>
    </row>
    <row r="356" spans="2:7" x14ac:dyDescent="0.2">
      <c r="B356" s="103" t="s">
        <v>258</v>
      </c>
      <c r="C356" s="98">
        <v>7499997.4800000004</v>
      </c>
      <c r="D356" s="98">
        <v>7499997.4800000004</v>
      </c>
      <c r="E356" s="98">
        <v>0</v>
      </c>
      <c r="F356" s="104">
        <v>0</v>
      </c>
      <c r="G356" s="52">
        <v>0</v>
      </c>
    </row>
    <row r="357" spans="2:7" x14ac:dyDescent="0.2">
      <c r="B357" s="103" t="s">
        <v>259</v>
      </c>
      <c r="C357" s="98">
        <v>5257746.5</v>
      </c>
      <c r="D357" s="98">
        <v>5257746.5</v>
      </c>
      <c r="E357" s="98">
        <v>0</v>
      </c>
      <c r="F357" s="104">
        <v>0</v>
      </c>
      <c r="G357" s="52">
        <v>0</v>
      </c>
    </row>
    <row r="358" spans="2:7" x14ac:dyDescent="0.2">
      <c r="B358" s="103" t="s">
        <v>260</v>
      </c>
      <c r="C358" s="98">
        <v>16500000</v>
      </c>
      <c r="D358" s="98">
        <v>16500000</v>
      </c>
      <c r="E358" s="98">
        <v>0</v>
      </c>
      <c r="F358" s="104">
        <v>0</v>
      </c>
      <c r="G358" s="52">
        <v>0</v>
      </c>
    </row>
    <row r="359" spans="2:7" x14ac:dyDescent="0.2">
      <c r="B359" s="103" t="s">
        <v>261</v>
      </c>
      <c r="C359" s="98">
        <v>1073800</v>
      </c>
      <c r="D359" s="98">
        <v>1073800</v>
      </c>
      <c r="E359" s="98">
        <v>0</v>
      </c>
      <c r="F359" s="104">
        <v>0</v>
      </c>
      <c r="G359" s="52">
        <v>0</v>
      </c>
    </row>
    <row r="360" spans="2:7" x14ac:dyDescent="0.2">
      <c r="B360" s="103" t="s">
        <v>262</v>
      </c>
      <c r="C360" s="98">
        <v>1408600.98</v>
      </c>
      <c r="D360" s="98">
        <v>1408600.98</v>
      </c>
      <c r="E360" s="98">
        <v>0</v>
      </c>
      <c r="F360" s="104">
        <v>0</v>
      </c>
      <c r="G360" s="52">
        <v>0</v>
      </c>
    </row>
    <row r="361" spans="2:7" x14ac:dyDescent="0.2">
      <c r="B361" s="103" t="s">
        <v>263</v>
      </c>
      <c r="C361" s="98">
        <v>6413968.3700000001</v>
      </c>
      <c r="D361" s="98">
        <v>6705139.29</v>
      </c>
      <c r="E361" s="98">
        <v>291170.92</v>
      </c>
      <c r="F361" s="104">
        <v>0</v>
      </c>
      <c r="G361" s="52">
        <v>0</v>
      </c>
    </row>
    <row r="362" spans="2:7" x14ac:dyDescent="0.2">
      <c r="B362" s="91" t="s">
        <v>264</v>
      </c>
      <c r="C362" s="98">
        <v>10626578.26</v>
      </c>
      <c r="D362" s="98">
        <v>12434111.33</v>
      </c>
      <c r="E362" s="98">
        <v>1807533.07</v>
      </c>
      <c r="F362" s="104">
        <v>0</v>
      </c>
      <c r="G362" s="52">
        <v>0</v>
      </c>
    </row>
    <row r="363" spans="2:7" x14ac:dyDescent="0.2">
      <c r="B363" s="91" t="s">
        <v>265</v>
      </c>
      <c r="C363" s="98">
        <v>1147594.8</v>
      </c>
      <c r="D363" s="98">
        <v>1305512.8</v>
      </c>
      <c r="E363" s="98">
        <v>157918</v>
      </c>
      <c r="F363" s="104">
        <v>0</v>
      </c>
      <c r="G363" s="52">
        <v>0</v>
      </c>
    </row>
    <row r="364" spans="2:7" x14ac:dyDescent="0.2">
      <c r="B364" s="103" t="s">
        <v>266</v>
      </c>
      <c r="C364" s="98">
        <v>341099.7</v>
      </c>
      <c r="D364" s="98">
        <v>341099.7</v>
      </c>
      <c r="E364" s="98">
        <v>0</v>
      </c>
      <c r="F364" s="104">
        <v>0</v>
      </c>
      <c r="G364" s="52">
        <v>0</v>
      </c>
    </row>
    <row r="365" spans="2:7" x14ac:dyDescent="0.2">
      <c r="B365" s="105" t="s">
        <v>267</v>
      </c>
      <c r="C365" s="98">
        <v>762450</v>
      </c>
      <c r="D365" s="98">
        <v>762450</v>
      </c>
      <c r="E365" s="98">
        <v>0</v>
      </c>
      <c r="F365" s="104">
        <v>0</v>
      </c>
      <c r="G365" s="52">
        <v>0</v>
      </c>
    </row>
    <row r="366" spans="2:7" ht="19.5" customHeight="1" x14ac:dyDescent="0.2">
      <c r="C366" s="188">
        <v>121204401.63</v>
      </c>
      <c r="D366" s="188">
        <v>122099319.63</v>
      </c>
      <c r="E366" s="188">
        <v>894918</v>
      </c>
      <c r="F366" s="106">
        <v>0</v>
      </c>
      <c r="G366" s="55">
        <v>0</v>
      </c>
    </row>
    <row r="370" spans="2:6" ht="27" customHeight="1" x14ac:dyDescent="0.2">
      <c r="B370" s="61" t="s">
        <v>268</v>
      </c>
      <c r="C370" s="90" t="s">
        <v>56</v>
      </c>
      <c r="D370" s="25" t="s">
        <v>57</v>
      </c>
      <c r="E370" s="25" t="s">
        <v>248</v>
      </c>
      <c r="F370" s="107" t="s">
        <v>142</v>
      </c>
    </row>
    <row r="371" spans="2:6" x14ac:dyDescent="0.2">
      <c r="B371" s="26" t="s">
        <v>269</v>
      </c>
      <c r="C371" s="187">
        <v>-3903975.67</v>
      </c>
      <c r="D371" s="187">
        <v>6176944.2300000004</v>
      </c>
      <c r="E371" s="187">
        <v>10080919.9</v>
      </c>
      <c r="F371" s="27"/>
    </row>
    <row r="372" spans="2:6" x14ac:dyDescent="0.2">
      <c r="B372" s="99" t="s">
        <v>270</v>
      </c>
      <c r="C372" s="98">
        <v>-6243562.2400000002</v>
      </c>
      <c r="D372" s="98">
        <v>-6243562.2400000002</v>
      </c>
      <c r="E372" s="98">
        <v>0</v>
      </c>
      <c r="F372" s="30"/>
    </row>
    <row r="373" spans="2:6" x14ac:dyDescent="0.2">
      <c r="B373" s="99" t="s">
        <v>271</v>
      </c>
      <c r="C373" s="98">
        <v>-1105363.22</v>
      </c>
      <c r="D373" s="98">
        <v>-1105363.22</v>
      </c>
      <c r="E373" s="98">
        <v>0</v>
      </c>
      <c r="F373" s="30"/>
    </row>
    <row r="374" spans="2:6" x14ac:dyDescent="0.2">
      <c r="B374" s="99" t="s">
        <v>272</v>
      </c>
      <c r="C374" s="98">
        <v>-1221828.8500000001</v>
      </c>
      <c r="D374" s="98">
        <v>-1263912.8500000001</v>
      </c>
      <c r="E374" s="98">
        <v>-42084</v>
      </c>
      <c r="F374" s="30"/>
    </row>
    <row r="375" spans="2:6" x14ac:dyDescent="0.2">
      <c r="B375" s="99" t="s">
        <v>273</v>
      </c>
      <c r="C375" s="98">
        <v>-3714573.49</v>
      </c>
      <c r="D375" s="98">
        <v>-3714573.49</v>
      </c>
      <c r="E375" s="98">
        <v>0</v>
      </c>
      <c r="F375" s="30"/>
    </row>
    <row r="376" spans="2:6" x14ac:dyDescent="0.2">
      <c r="B376" s="99" t="s">
        <v>274</v>
      </c>
      <c r="C376" s="98">
        <v>-5853110.0999999996</v>
      </c>
      <c r="D376" s="98">
        <v>-5853110.0999999996</v>
      </c>
      <c r="E376" s="98">
        <v>0</v>
      </c>
      <c r="F376" s="30"/>
    </row>
    <row r="377" spans="2:6" x14ac:dyDescent="0.2">
      <c r="B377" s="99" t="s">
        <v>275</v>
      </c>
      <c r="C377" s="98">
        <v>-5507891.2000000002</v>
      </c>
      <c r="D377" s="98">
        <v>-5507891.2000000002</v>
      </c>
      <c r="E377" s="98">
        <v>0</v>
      </c>
      <c r="F377" s="30"/>
    </row>
    <row r="378" spans="2:6" x14ac:dyDescent="0.2">
      <c r="B378" s="99" t="s">
        <v>276</v>
      </c>
      <c r="C378" s="98">
        <v>-4032887.59</v>
      </c>
      <c r="D378" s="98">
        <v>-4032887.59</v>
      </c>
      <c r="E378" s="98">
        <v>0</v>
      </c>
      <c r="F378" s="30"/>
    </row>
    <row r="379" spans="2:6" x14ac:dyDescent="0.2">
      <c r="B379" s="99" t="s">
        <v>277</v>
      </c>
      <c r="C379" s="98">
        <v>601666.16</v>
      </c>
      <c r="D379" s="98">
        <v>576090.66</v>
      </c>
      <c r="E379" s="98">
        <v>-25575.5</v>
      </c>
      <c r="F379" s="30"/>
    </row>
    <row r="380" spans="2:6" x14ac:dyDescent="0.2">
      <c r="B380" s="99" t="s">
        <v>278</v>
      </c>
      <c r="C380" s="98">
        <v>-859037.6</v>
      </c>
      <c r="D380" s="98">
        <v>-859037.6</v>
      </c>
      <c r="E380" s="98">
        <v>0</v>
      </c>
      <c r="F380" s="30"/>
    </row>
    <row r="381" spans="2:6" x14ac:dyDescent="0.2">
      <c r="B381" s="99" t="s">
        <v>279</v>
      </c>
      <c r="C381" s="98">
        <v>-10468497.439999999</v>
      </c>
      <c r="D381" s="98">
        <v>-10864529.060000001</v>
      </c>
      <c r="E381" s="98">
        <v>-396031.62</v>
      </c>
      <c r="F381" s="30"/>
    </row>
    <row r="382" spans="2:6" x14ac:dyDescent="0.2">
      <c r="B382" s="99" t="s">
        <v>280</v>
      </c>
      <c r="C382" s="98">
        <v>-12309469.279999999</v>
      </c>
      <c r="D382" s="98">
        <v>-12309469.279999999</v>
      </c>
      <c r="E382" s="98">
        <v>0</v>
      </c>
      <c r="F382" s="30"/>
    </row>
    <row r="383" spans="2:6" x14ac:dyDescent="0.2">
      <c r="B383" s="53" t="s">
        <v>281</v>
      </c>
      <c r="C383" s="98">
        <v>-4047955.72</v>
      </c>
      <c r="D383" s="98">
        <v>-4047955.72</v>
      </c>
      <c r="E383" s="98">
        <v>0</v>
      </c>
      <c r="F383" s="30"/>
    </row>
    <row r="384" spans="2:6" x14ac:dyDescent="0.2">
      <c r="B384" s="53" t="s">
        <v>282</v>
      </c>
      <c r="C384" s="98">
        <v>-5116010.13</v>
      </c>
      <c r="D384" s="98">
        <v>-7167180.6500000004</v>
      </c>
      <c r="E384" s="98">
        <v>-2051170.52</v>
      </c>
      <c r="F384" s="30"/>
    </row>
    <row r="385" spans="2:6" x14ac:dyDescent="0.2">
      <c r="B385" s="53" t="s">
        <v>283</v>
      </c>
      <c r="C385" s="98">
        <v>0</v>
      </c>
      <c r="D385" s="98">
        <v>-6490828.7800000003</v>
      </c>
      <c r="E385" s="98">
        <v>-6490828.7800000003</v>
      </c>
      <c r="F385" s="30"/>
    </row>
    <row r="386" spans="2:6" x14ac:dyDescent="0.2">
      <c r="B386" s="99" t="s">
        <v>284</v>
      </c>
      <c r="C386" s="98">
        <v>38330347.719999999</v>
      </c>
      <c r="D386" s="98">
        <v>38342910.32</v>
      </c>
      <c r="E386" s="98">
        <v>12562.6</v>
      </c>
      <c r="F386" s="30"/>
    </row>
    <row r="387" spans="2:6" x14ac:dyDescent="0.2">
      <c r="B387" s="99" t="s">
        <v>285</v>
      </c>
      <c r="C387" s="98">
        <v>4784066.78</v>
      </c>
      <c r="D387" s="98">
        <v>6818979.4400000004</v>
      </c>
      <c r="E387" s="98">
        <v>2034912.66</v>
      </c>
      <c r="F387" s="30"/>
    </row>
    <row r="388" spans="2:6" x14ac:dyDescent="0.2">
      <c r="B388" s="99" t="s">
        <v>286</v>
      </c>
      <c r="C388" s="98">
        <v>14021307.84</v>
      </c>
      <c r="D388" s="98">
        <v>14021307.84</v>
      </c>
      <c r="E388" s="98">
        <v>0</v>
      </c>
      <c r="F388" s="30"/>
    </row>
    <row r="389" spans="2:6" x14ac:dyDescent="0.2">
      <c r="B389" s="99" t="s">
        <v>287</v>
      </c>
      <c r="C389" s="98">
        <v>29012836.460000001</v>
      </c>
      <c r="D389" s="98">
        <v>29012836.460000001</v>
      </c>
      <c r="E389" s="98">
        <v>0</v>
      </c>
      <c r="F389" s="30"/>
    </row>
    <row r="390" spans="2:6" x14ac:dyDescent="0.2">
      <c r="B390" s="99" t="s">
        <v>288</v>
      </c>
      <c r="C390" s="98">
        <v>91469.39</v>
      </c>
      <c r="D390" s="98">
        <v>91469.39</v>
      </c>
      <c r="E390" s="98">
        <v>0</v>
      </c>
      <c r="F390" s="30"/>
    </row>
    <row r="391" spans="2:6" x14ac:dyDescent="0.2">
      <c r="B391" s="99" t="s">
        <v>289</v>
      </c>
      <c r="C391" s="98">
        <v>2615358.08</v>
      </c>
      <c r="D391" s="98">
        <v>2615358.08</v>
      </c>
      <c r="E391" s="98">
        <v>0</v>
      </c>
      <c r="F391" s="30"/>
    </row>
    <row r="392" spans="2:6" x14ac:dyDescent="0.2">
      <c r="B392" s="99" t="s">
        <v>290</v>
      </c>
      <c r="C392" s="98">
        <v>1777102.49</v>
      </c>
      <c r="D392" s="98">
        <v>1777102.49</v>
      </c>
      <c r="E392" s="98">
        <v>0</v>
      </c>
      <c r="F392" s="30"/>
    </row>
    <row r="393" spans="2:6" x14ac:dyDescent="0.2">
      <c r="B393" s="99" t="s">
        <v>291</v>
      </c>
      <c r="C393" s="98">
        <v>260470.31</v>
      </c>
      <c r="D393" s="98">
        <v>260470.31</v>
      </c>
      <c r="E393" s="98">
        <v>0</v>
      </c>
      <c r="F393" s="30"/>
    </row>
    <row r="394" spans="2:6" x14ac:dyDescent="0.2">
      <c r="B394" s="99" t="s">
        <v>292</v>
      </c>
      <c r="C394" s="98">
        <v>0</v>
      </c>
      <c r="D394" s="98">
        <v>226975.5</v>
      </c>
      <c r="E394" s="98">
        <v>226975.5</v>
      </c>
      <c r="F394" s="30"/>
    </row>
    <row r="395" spans="2:6" x14ac:dyDescent="0.2">
      <c r="B395" s="99" t="s">
        <v>293</v>
      </c>
      <c r="C395" s="98">
        <v>0</v>
      </c>
      <c r="D395" s="98">
        <v>504597.12</v>
      </c>
      <c r="E395" s="98">
        <v>504597.12</v>
      </c>
      <c r="F395" s="30"/>
    </row>
    <row r="396" spans="2:6" x14ac:dyDescent="0.2">
      <c r="B396" s="99" t="s">
        <v>294</v>
      </c>
      <c r="C396" s="98">
        <v>0</v>
      </c>
      <c r="D396" s="98">
        <v>1300000</v>
      </c>
      <c r="E396" s="98">
        <v>1300000</v>
      </c>
      <c r="F396" s="30"/>
    </row>
    <row r="397" spans="2:6" x14ac:dyDescent="0.2">
      <c r="B397" s="99" t="s">
        <v>295</v>
      </c>
      <c r="C397" s="98">
        <v>2396046.92</v>
      </c>
      <c r="D397" s="98">
        <v>3396046.92</v>
      </c>
      <c r="E397" s="98">
        <v>1000000</v>
      </c>
      <c r="F397" s="30"/>
    </row>
    <row r="398" spans="2:6" x14ac:dyDescent="0.2">
      <c r="B398" s="108" t="s">
        <v>296</v>
      </c>
      <c r="C398" s="98">
        <v>33410485.289999999</v>
      </c>
      <c r="D398" s="98">
        <v>29483842.75</v>
      </c>
      <c r="E398" s="98">
        <v>-3926642.54</v>
      </c>
      <c r="F398" s="30"/>
    </row>
    <row r="399" spans="2:6" ht="20.25" customHeight="1" x14ac:dyDescent="0.2">
      <c r="C399" s="188">
        <v>29506509.620000001</v>
      </c>
      <c r="D399" s="188">
        <v>35660786.979999997</v>
      </c>
      <c r="E399" s="188">
        <v>6154277.3600000003</v>
      </c>
      <c r="F399" s="109"/>
    </row>
    <row r="400" spans="2:6" x14ac:dyDescent="0.2">
      <c r="D400" s="95" t="s">
        <v>15</v>
      </c>
    </row>
    <row r="403" spans="2:5" x14ac:dyDescent="0.2">
      <c r="B403" s="18" t="s">
        <v>297</v>
      </c>
    </row>
    <row r="405" spans="2:5" ht="30.75" customHeight="1" x14ac:dyDescent="0.2">
      <c r="B405" s="70" t="s">
        <v>298</v>
      </c>
      <c r="C405" s="90" t="s">
        <v>56</v>
      </c>
      <c r="D405" s="25" t="s">
        <v>57</v>
      </c>
      <c r="E405" s="25" t="s">
        <v>58</v>
      </c>
    </row>
    <row r="406" spans="2:5" s="111" customFormat="1" x14ac:dyDescent="0.2">
      <c r="B406" s="110" t="s">
        <v>299</v>
      </c>
      <c r="C406" s="98">
        <v>91884.93</v>
      </c>
      <c r="D406" s="98">
        <v>0</v>
      </c>
      <c r="E406" s="98">
        <v>-91884.93</v>
      </c>
    </row>
    <row r="407" spans="2:5" s="111" customFormat="1" x14ac:dyDescent="0.2">
      <c r="B407" s="112" t="s">
        <v>300</v>
      </c>
      <c r="C407" s="98">
        <v>0</v>
      </c>
      <c r="D407" s="98">
        <v>115635</v>
      </c>
      <c r="E407" s="98">
        <v>115635</v>
      </c>
    </row>
    <row r="408" spans="2:5" x14ac:dyDescent="0.2">
      <c r="B408" s="99" t="s">
        <v>301</v>
      </c>
      <c r="C408" s="98">
        <v>19185.419999999998</v>
      </c>
      <c r="D408" s="98">
        <v>12204.41</v>
      </c>
      <c r="E408" s="98">
        <v>-6981.01</v>
      </c>
    </row>
    <row r="409" spans="2:5" x14ac:dyDescent="0.2">
      <c r="B409" s="99" t="s">
        <v>302</v>
      </c>
      <c r="C409" s="98">
        <v>1359856.18</v>
      </c>
      <c r="D409" s="98">
        <v>4078956.9</v>
      </c>
      <c r="E409" s="98">
        <v>2719100.72</v>
      </c>
    </row>
    <row r="410" spans="2:5" x14ac:dyDescent="0.2">
      <c r="B410" s="99" t="s">
        <v>303</v>
      </c>
      <c r="C410" s="98">
        <v>37715.47</v>
      </c>
      <c r="D410" s="98">
        <v>0</v>
      </c>
      <c r="E410" s="98">
        <v>-37715.47</v>
      </c>
    </row>
    <row r="411" spans="2:5" x14ac:dyDescent="0.2">
      <c r="B411" s="99" t="s">
        <v>304</v>
      </c>
      <c r="C411" s="98">
        <v>19999.71</v>
      </c>
      <c r="D411" s="98">
        <v>20000.55</v>
      </c>
      <c r="E411" s="98">
        <v>0.84</v>
      </c>
    </row>
    <row r="412" spans="2:5" x14ac:dyDescent="0.2">
      <c r="B412" s="99" t="s">
        <v>305</v>
      </c>
      <c r="C412" s="98">
        <v>1065976.28</v>
      </c>
      <c r="D412" s="98">
        <v>1432842.8</v>
      </c>
      <c r="E412" s="98">
        <v>366866.52</v>
      </c>
    </row>
    <row r="413" spans="2:5" x14ac:dyDescent="0.2">
      <c r="B413" s="99" t="s">
        <v>306</v>
      </c>
      <c r="C413" s="98">
        <v>5989892.2000000002</v>
      </c>
      <c r="D413" s="98">
        <v>637788.59</v>
      </c>
      <c r="E413" s="98">
        <v>-5352103.6100000003</v>
      </c>
    </row>
    <row r="414" spans="2:5" x14ac:dyDescent="0.2">
      <c r="B414" s="99" t="s">
        <v>307</v>
      </c>
      <c r="C414" s="98">
        <v>1459299.06</v>
      </c>
      <c r="D414" s="98">
        <v>3050917.95</v>
      </c>
      <c r="E414" s="98">
        <v>1591618.89</v>
      </c>
    </row>
    <row r="415" spans="2:5" x14ac:dyDescent="0.2">
      <c r="B415" s="99" t="s">
        <v>308</v>
      </c>
      <c r="C415" s="98">
        <v>38943.379999999997</v>
      </c>
      <c r="D415" s="98">
        <v>38943.379999999997</v>
      </c>
      <c r="E415" s="98">
        <v>0</v>
      </c>
    </row>
    <row r="416" spans="2:5" x14ac:dyDescent="0.2">
      <c r="B416" s="99" t="s">
        <v>309</v>
      </c>
      <c r="C416" s="98">
        <v>13175513.140000001</v>
      </c>
      <c r="D416" s="98">
        <v>13062677.18</v>
      </c>
      <c r="E416" s="98">
        <v>-112835.96</v>
      </c>
    </row>
    <row r="417" spans="2:5" x14ac:dyDescent="0.2">
      <c r="B417" s="99" t="s">
        <v>310</v>
      </c>
      <c r="C417" s="98">
        <v>50560.17</v>
      </c>
      <c r="D417" s="98">
        <v>50562.3</v>
      </c>
      <c r="E417" s="98">
        <v>2.13</v>
      </c>
    </row>
    <row r="418" spans="2:5" x14ac:dyDescent="0.2">
      <c r="B418" s="99" t="s">
        <v>311</v>
      </c>
      <c r="C418" s="98">
        <v>0</v>
      </c>
      <c r="D418" s="98">
        <v>3416699.38</v>
      </c>
      <c r="E418" s="98">
        <v>3416699.38</v>
      </c>
    </row>
    <row r="419" spans="2:5" x14ac:dyDescent="0.2">
      <c r="B419" s="113" t="s">
        <v>312</v>
      </c>
      <c r="C419" s="98">
        <v>23308825.940000001</v>
      </c>
      <c r="D419" s="98">
        <v>25917228.440000001</v>
      </c>
      <c r="E419" s="98">
        <v>2608402.5</v>
      </c>
    </row>
    <row r="420" spans="2:5" x14ac:dyDescent="0.2">
      <c r="B420" s="53" t="s">
        <v>13</v>
      </c>
      <c r="C420" s="98">
        <v>1180257.3899999999</v>
      </c>
      <c r="D420" s="98">
        <v>710277.94</v>
      </c>
      <c r="E420" s="98">
        <v>-469979.45</v>
      </c>
    </row>
    <row r="421" spans="2:5" x14ac:dyDescent="0.2">
      <c r="B421" s="114" t="s">
        <v>313</v>
      </c>
      <c r="C421" s="98">
        <v>1180257.3899999999</v>
      </c>
      <c r="D421" s="98">
        <v>710277.94</v>
      </c>
      <c r="E421" s="98">
        <v>-469979.45</v>
      </c>
    </row>
    <row r="422" spans="2:5" ht="21.75" customHeight="1" x14ac:dyDescent="0.2">
      <c r="C422" s="188">
        <v>24489083.329999998</v>
      </c>
      <c r="D422" s="188">
        <v>26627506.379999999</v>
      </c>
      <c r="E422" s="188">
        <v>2138423.0499999998</v>
      </c>
    </row>
    <row r="425" spans="2:5" ht="24" customHeight="1" x14ac:dyDescent="0.2">
      <c r="B425" s="61" t="s">
        <v>314</v>
      </c>
      <c r="C425" s="90" t="s">
        <v>58</v>
      </c>
      <c r="D425" s="25" t="s">
        <v>315</v>
      </c>
      <c r="E425" s="10"/>
    </row>
    <row r="426" spans="2:5" x14ac:dyDescent="0.2">
      <c r="B426" s="26" t="s">
        <v>316</v>
      </c>
      <c r="C426" s="50"/>
      <c r="D426" s="27"/>
      <c r="E426" s="39"/>
    </row>
    <row r="427" spans="2:5" x14ac:dyDescent="0.2">
      <c r="B427" s="28"/>
      <c r="C427" s="41"/>
      <c r="D427" s="30"/>
      <c r="E427" s="39"/>
    </row>
    <row r="428" spans="2:5" x14ac:dyDescent="0.2">
      <c r="B428" s="28" t="s">
        <v>317</v>
      </c>
      <c r="C428" s="186">
        <v>0</v>
      </c>
      <c r="D428" s="30"/>
      <c r="E428" s="39"/>
    </row>
    <row r="429" spans="2:5" x14ac:dyDescent="0.2">
      <c r="B429" s="51" t="s">
        <v>318</v>
      </c>
      <c r="C429" s="198">
        <v>0</v>
      </c>
      <c r="D429" s="30"/>
      <c r="E429" s="39"/>
    </row>
    <row r="430" spans="2:5" x14ac:dyDescent="0.2">
      <c r="B430" s="51" t="s">
        <v>319</v>
      </c>
      <c r="C430" s="198">
        <v>0</v>
      </c>
      <c r="D430" s="30"/>
      <c r="E430" s="39"/>
    </row>
    <row r="431" spans="2:5" x14ac:dyDescent="0.2">
      <c r="B431" s="28"/>
      <c r="C431" s="199"/>
      <c r="D431" s="30"/>
      <c r="E431" s="39"/>
    </row>
    <row r="432" spans="2:5" x14ac:dyDescent="0.2">
      <c r="B432" s="28" t="s">
        <v>66</v>
      </c>
      <c r="C432" s="200">
        <f>SUM(C433:C436)</f>
        <v>327701.48</v>
      </c>
      <c r="D432" s="30"/>
      <c r="E432" s="39"/>
    </row>
    <row r="433" spans="2:7" x14ac:dyDescent="0.2">
      <c r="B433" s="28" t="s">
        <v>320</v>
      </c>
      <c r="C433" s="201">
        <v>-202982.44</v>
      </c>
      <c r="D433" s="30"/>
      <c r="E433" s="39"/>
    </row>
    <row r="434" spans="2:7" x14ac:dyDescent="0.2">
      <c r="B434" s="28" t="s">
        <v>321</v>
      </c>
      <c r="C434" s="201">
        <v>365916.2</v>
      </c>
      <c r="D434" s="30"/>
      <c r="E434" s="39"/>
    </row>
    <row r="435" spans="2:7" x14ac:dyDescent="0.2">
      <c r="B435" s="28" t="s">
        <v>322</v>
      </c>
      <c r="C435" s="201">
        <v>157918</v>
      </c>
      <c r="D435" s="30"/>
      <c r="E435" s="39"/>
    </row>
    <row r="436" spans="2:7" x14ac:dyDescent="0.2">
      <c r="B436" s="28" t="s">
        <v>323</v>
      </c>
      <c r="C436" s="201">
        <v>6849.72</v>
      </c>
      <c r="D436" s="30"/>
      <c r="E436" s="39"/>
    </row>
    <row r="437" spans="2:7" x14ac:dyDescent="0.2">
      <c r="B437" s="28"/>
      <c r="C437" s="199"/>
      <c r="D437" s="30"/>
      <c r="E437" s="39"/>
    </row>
    <row r="438" spans="2:7" x14ac:dyDescent="0.2">
      <c r="B438" s="28" t="s">
        <v>119</v>
      </c>
      <c r="C438" s="202">
        <v>0</v>
      </c>
      <c r="D438" s="30"/>
      <c r="E438" s="39"/>
      <c r="F438" s="10"/>
      <c r="G438" s="10"/>
    </row>
    <row r="439" spans="2:7" x14ac:dyDescent="0.2">
      <c r="B439" s="31"/>
      <c r="C439" s="203"/>
      <c r="D439" s="33"/>
      <c r="E439" s="39"/>
      <c r="F439" s="10"/>
      <c r="G439" s="10"/>
    </row>
    <row r="440" spans="2:7" ht="18" customHeight="1" x14ac:dyDescent="0.2">
      <c r="C440" s="204">
        <f>C428+C432+C438</f>
        <v>327701.48</v>
      </c>
      <c r="D440" s="25"/>
      <c r="E440" s="10"/>
      <c r="F440" s="10"/>
      <c r="G440" s="10"/>
    </row>
    <row r="441" spans="2:7" x14ac:dyDescent="0.2">
      <c r="F441" s="10"/>
      <c r="G441" s="10"/>
    </row>
    <row r="442" spans="2:7" x14ac:dyDescent="0.2">
      <c r="B442" s="5" t="s">
        <v>15</v>
      </c>
      <c r="F442" s="10"/>
      <c r="G442" s="10"/>
    </row>
    <row r="443" spans="2:7" x14ac:dyDescent="0.2">
      <c r="F443" s="10"/>
      <c r="G443" s="10"/>
    </row>
    <row r="444" spans="2:7" x14ac:dyDescent="0.2">
      <c r="F444" s="10"/>
      <c r="G444" s="10"/>
    </row>
    <row r="445" spans="2:7" x14ac:dyDescent="0.2">
      <c r="B445" s="18" t="s">
        <v>324</v>
      </c>
      <c r="F445" s="10"/>
      <c r="G445" s="10"/>
    </row>
    <row r="446" spans="2:7" ht="12" customHeight="1" x14ac:dyDescent="0.2">
      <c r="B446" s="18" t="s">
        <v>325</v>
      </c>
      <c r="F446" s="10"/>
      <c r="G446" s="10"/>
    </row>
    <row r="447" spans="2:7" x14ac:dyDescent="0.2">
      <c r="B447" s="115"/>
      <c r="C447" s="115"/>
      <c r="D447" s="115"/>
      <c r="E447" s="115"/>
      <c r="F447" s="10"/>
      <c r="G447" s="10"/>
    </row>
    <row r="448" spans="2:7" x14ac:dyDescent="0.2">
      <c r="B448" s="130" t="s">
        <v>3</v>
      </c>
      <c r="C448" s="131"/>
      <c r="D448" s="132"/>
      <c r="E448" s="129"/>
      <c r="F448" s="10"/>
      <c r="G448" s="10"/>
    </row>
    <row r="449" spans="2:7" x14ac:dyDescent="0.2">
      <c r="B449" s="133" t="s">
        <v>334</v>
      </c>
      <c r="C449" s="134"/>
      <c r="D449" s="135"/>
      <c r="E449" s="129"/>
      <c r="F449" s="10"/>
      <c r="G449" s="10"/>
    </row>
    <row r="450" spans="2:7" x14ac:dyDescent="0.2">
      <c r="B450" s="133" t="s">
        <v>335</v>
      </c>
      <c r="C450" s="134"/>
      <c r="D450" s="135"/>
      <c r="E450" s="129"/>
      <c r="F450" s="10"/>
      <c r="G450" s="10"/>
    </row>
    <row r="451" spans="2:7" x14ac:dyDescent="0.2">
      <c r="B451" s="136" t="s">
        <v>336</v>
      </c>
      <c r="C451" s="137"/>
      <c r="D451" s="138"/>
      <c r="E451" s="129"/>
      <c r="F451" s="10"/>
      <c r="G451" s="10"/>
    </row>
    <row r="452" spans="2:7" x14ac:dyDescent="0.2">
      <c r="B452" s="139" t="s">
        <v>337</v>
      </c>
      <c r="C452" s="139"/>
      <c r="D452" s="205">
        <v>31145702.379999999</v>
      </c>
      <c r="E452" s="129"/>
      <c r="F452" s="10"/>
      <c r="G452" s="10"/>
    </row>
    <row r="453" spans="2:7" x14ac:dyDescent="0.2">
      <c r="B453" s="140"/>
      <c r="C453" s="141"/>
      <c r="D453" s="142"/>
      <c r="E453" s="129"/>
      <c r="F453" s="10"/>
      <c r="G453" s="10"/>
    </row>
    <row r="454" spans="2:7" x14ac:dyDescent="0.2">
      <c r="B454" s="143" t="s">
        <v>338</v>
      </c>
      <c r="C454" s="143"/>
      <c r="D454" s="206">
        <f>SUM(D455:D460)</f>
        <v>0</v>
      </c>
      <c r="E454" s="129"/>
      <c r="F454" s="10"/>
      <c r="G454" s="10"/>
    </row>
    <row r="455" spans="2:7" x14ac:dyDescent="0.2">
      <c r="B455" s="144" t="s">
        <v>339</v>
      </c>
      <c r="C455" s="145" t="s">
        <v>340</v>
      </c>
      <c r="D455" s="207">
        <v>0</v>
      </c>
      <c r="E455" s="129"/>
      <c r="F455" s="10"/>
      <c r="G455" s="10"/>
    </row>
    <row r="456" spans="2:7" ht="25.5" x14ac:dyDescent="0.2">
      <c r="B456" s="146" t="s">
        <v>341</v>
      </c>
      <c r="C456" s="147" t="s">
        <v>342</v>
      </c>
      <c r="D456" s="207">
        <v>0</v>
      </c>
      <c r="E456" s="129"/>
      <c r="F456" s="10"/>
      <c r="G456" s="10"/>
    </row>
    <row r="457" spans="2:7" ht="38.25" x14ac:dyDescent="0.2">
      <c r="B457" s="146" t="s">
        <v>343</v>
      </c>
      <c r="C457" s="147" t="s">
        <v>344</v>
      </c>
      <c r="D457" s="207">
        <v>0</v>
      </c>
      <c r="E457" s="129"/>
      <c r="F457" s="10"/>
      <c r="G457" s="10"/>
    </row>
    <row r="458" spans="2:7" ht="25.5" x14ac:dyDescent="0.2">
      <c r="B458" s="146" t="s">
        <v>345</v>
      </c>
      <c r="C458" s="147" t="s">
        <v>346</v>
      </c>
      <c r="D458" s="207">
        <v>0</v>
      </c>
      <c r="E458" s="129"/>
      <c r="F458" s="10"/>
      <c r="G458" s="10"/>
    </row>
    <row r="459" spans="2:7" ht="25.5" x14ac:dyDescent="0.2">
      <c r="B459" s="146" t="s">
        <v>347</v>
      </c>
      <c r="C459" s="147" t="s">
        <v>348</v>
      </c>
      <c r="D459" s="207">
        <v>0</v>
      </c>
      <c r="E459" s="129"/>
      <c r="F459" s="10"/>
      <c r="G459" s="10"/>
    </row>
    <row r="460" spans="2:7" x14ac:dyDescent="0.2">
      <c r="B460" s="148" t="s">
        <v>349</v>
      </c>
      <c r="C460" s="149" t="s">
        <v>350</v>
      </c>
      <c r="D460" s="207">
        <v>0</v>
      </c>
      <c r="E460" s="129"/>
      <c r="F460" s="10"/>
      <c r="G460" s="10"/>
    </row>
    <row r="461" spans="2:7" x14ac:dyDescent="0.2">
      <c r="B461" s="150"/>
      <c r="C461" s="151"/>
      <c r="D461" s="208"/>
      <c r="E461" s="129"/>
      <c r="F461" s="10"/>
      <c r="G461" s="10"/>
    </row>
    <row r="462" spans="2:7" x14ac:dyDescent="0.2">
      <c r="B462" s="143" t="s">
        <v>351</v>
      </c>
      <c r="C462" s="141"/>
      <c r="D462" s="206">
        <f>SUM(D463:D465)</f>
        <v>737000</v>
      </c>
      <c r="E462" s="129"/>
      <c r="F462" s="10"/>
      <c r="G462" s="10"/>
    </row>
    <row r="463" spans="2:7" ht="25.5" x14ac:dyDescent="0.2">
      <c r="B463" s="152">
        <v>3.1</v>
      </c>
      <c r="C463" s="147" t="s">
        <v>352</v>
      </c>
      <c r="D463" s="207">
        <v>0</v>
      </c>
      <c r="E463" s="129"/>
      <c r="F463" s="10"/>
      <c r="G463" s="10"/>
    </row>
    <row r="464" spans="2:7" ht="25.5" x14ac:dyDescent="0.2">
      <c r="B464" s="153">
        <v>3.2</v>
      </c>
      <c r="C464" s="147" t="s">
        <v>353</v>
      </c>
      <c r="D464" s="207">
        <v>0</v>
      </c>
      <c r="E464" s="129"/>
      <c r="F464" s="10"/>
      <c r="G464" s="10"/>
    </row>
    <row r="465" spans="2:7" x14ac:dyDescent="0.2">
      <c r="B465" s="153">
        <v>3.3</v>
      </c>
      <c r="C465" s="149" t="s">
        <v>354</v>
      </c>
      <c r="D465" s="209">
        <v>737000</v>
      </c>
      <c r="E465" s="129"/>
      <c r="F465" s="10"/>
      <c r="G465" s="10"/>
    </row>
    <row r="466" spans="2:7" x14ac:dyDescent="0.2">
      <c r="B466" s="140"/>
      <c r="C466" s="154"/>
      <c r="D466" s="155"/>
      <c r="E466" s="129"/>
      <c r="F466" s="10"/>
      <c r="G466" s="10"/>
    </row>
    <row r="467" spans="2:7" x14ac:dyDescent="0.2">
      <c r="B467" s="156" t="s">
        <v>355</v>
      </c>
      <c r="C467" s="156"/>
      <c r="D467" s="205">
        <f>D452+D454-D462</f>
        <v>30408702.379999999</v>
      </c>
      <c r="E467" s="129"/>
      <c r="F467" s="10"/>
      <c r="G467" s="10"/>
    </row>
    <row r="468" spans="2:7" x14ac:dyDescent="0.2">
      <c r="B468" s="129"/>
      <c r="C468" s="129"/>
      <c r="D468" s="129"/>
      <c r="E468" s="129"/>
      <c r="F468" s="10"/>
      <c r="G468" s="10"/>
    </row>
    <row r="469" spans="2:7" x14ac:dyDescent="0.2">
      <c r="B469" s="129"/>
      <c r="C469" s="129"/>
      <c r="D469" s="129"/>
      <c r="E469" s="129"/>
      <c r="F469" s="10"/>
      <c r="G469" s="10"/>
    </row>
    <row r="470" spans="2:7" x14ac:dyDescent="0.2">
      <c r="B470" s="129"/>
      <c r="C470" s="129"/>
      <c r="D470" s="129"/>
      <c r="E470" s="129"/>
      <c r="F470" s="10"/>
      <c r="G470" s="10"/>
    </row>
    <row r="471" spans="2:7" x14ac:dyDescent="0.2">
      <c r="B471" s="129"/>
      <c r="C471" s="129"/>
      <c r="D471" s="129"/>
      <c r="E471" s="129"/>
      <c r="F471" s="10"/>
      <c r="G471" s="10"/>
    </row>
    <row r="472" spans="2:7" x14ac:dyDescent="0.2">
      <c r="B472" s="157" t="s">
        <v>3</v>
      </c>
      <c r="C472" s="158"/>
      <c r="D472" s="159"/>
      <c r="E472" s="129"/>
      <c r="F472" s="10"/>
      <c r="G472" s="10"/>
    </row>
    <row r="473" spans="2:7" x14ac:dyDescent="0.2">
      <c r="B473" s="160" t="s">
        <v>356</v>
      </c>
      <c r="C473" s="161"/>
      <c r="D473" s="162"/>
      <c r="E473" s="129"/>
      <c r="F473" s="10"/>
      <c r="G473" s="10"/>
    </row>
    <row r="474" spans="2:7" x14ac:dyDescent="0.2">
      <c r="B474" s="160" t="s">
        <v>335</v>
      </c>
      <c r="C474" s="161"/>
      <c r="D474" s="162"/>
      <c r="E474" s="129"/>
      <c r="F474" s="10"/>
      <c r="G474" s="10"/>
    </row>
    <row r="475" spans="2:7" x14ac:dyDescent="0.2">
      <c r="B475" s="136" t="s">
        <v>336</v>
      </c>
      <c r="C475" s="137"/>
      <c r="D475" s="138"/>
      <c r="E475" s="129"/>
      <c r="F475" s="10"/>
      <c r="G475" s="10"/>
    </row>
    <row r="476" spans="2:7" x14ac:dyDescent="0.2">
      <c r="B476" s="163" t="s">
        <v>357</v>
      </c>
      <c r="C476" s="139"/>
      <c r="D476" s="210">
        <v>24983391.609999999</v>
      </c>
      <c r="E476" s="129"/>
      <c r="F476" s="10"/>
      <c r="G476" s="10"/>
    </row>
    <row r="477" spans="2:7" x14ac:dyDescent="0.2">
      <c r="B477" s="164"/>
      <c r="C477" s="141"/>
      <c r="D477" s="211"/>
      <c r="E477" s="129"/>
      <c r="F477" s="10"/>
      <c r="G477" s="10"/>
    </row>
    <row r="478" spans="2:7" x14ac:dyDescent="0.2">
      <c r="B478" s="143" t="s">
        <v>358</v>
      </c>
      <c r="C478" s="165"/>
      <c r="D478" s="206">
        <f>SUM(D479:D499)</f>
        <v>753055.41</v>
      </c>
      <c r="E478" s="129"/>
      <c r="F478" s="10"/>
      <c r="G478" s="10"/>
    </row>
    <row r="479" spans="2:7" x14ac:dyDescent="0.2">
      <c r="B479" s="166">
        <v>2.1</v>
      </c>
      <c r="C479" s="167" t="s">
        <v>359</v>
      </c>
      <c r="D479" s="212">
        <v>0</v>
      </c>
      <c r="E479" s="129"/>
      <c r="F479" s="10"/>
      <c r="G479" s="10"/>
    </row>
    <row r="480" spans="2:7" x14ac:dyDescent="0.2">
      <c r="B480" s="166">
        <v>2.2000000000000002</v>
      </c>
      <c r="C480" s="167" t="s">
        <v>360</v>
      </c>
      <c r="D480" s="212">
        <v>0</v>
      </c>
      <c r="E480" s="129"/>
      <c r="F480" s="10"/>
      <c r="G480" s="10"/>
    </row>
    <row r="481" spans="2:7" ht="25.5" x14ac:dyDescent="0.2">
      <c r="B481" s="168">
        <v>2.2999999999999998</v>
      </c>
      <c r="C481" s="169" t="s">
        <v>361</v>
      </c>
      <c r="D481" s="212">
        <v>367419.21</v>
      </c>
      <c r="E481" s="129"/>
      <c r="F481" s="10"/>
      <c r="G481" s="10"/>
    </row>
    <row r="482" spans="2:7" ht="25.5" x14ac:dyDescent="0.2">
      <c r="B482" s="168">
        <v>2.4</v>
      </c>
      <c r="C482" s="169" t="s">
        <v>362</v>
      </c>
      <c r="D482" s="212">
        <v>0</v>
      </c>
      <c r="E482" s="129"/>
      <c r="F482" s="10"/>
      <c r="G482" s="10"/>
    </row>
    <row r="483" spans="2:7" ht="25.5" x14ac:dyDescent="0.2">
      <c r="B483" s="168">
        <v>2.5</v>
      </c>
      <c r="C483" s="169" t="s">
        <v>363</v>
      </c>
      <c r="D483" s="212">
        <v>365916.2</v>
      </c>
      <c r="E483" s="129"/>
      <c r="F483" s="10"/>
      <c r="G483" s="10"/>
    </row>
    <row r="484" spans="2:7" ht="25.5" x14ac:dyDescent="0.2">
      <c r="B484" s="168">
        <v>2.6</v>
      </c>
      <c r="C484" s="169" t="s">
        <v>364</v>
      </c>
      <c r="D484" s="212">
        <v>0</v>
      </c>
      <c r="E484" s="129"/>
      <c r="F484" s="10"/>
      <c r="G484" s="10"/>
    </row>
    <row r="485" spans="2:7" ht="25.5" x14ac:dyDescent="0.2">
      <c r="B485" s="168">
        <v>2.7</v>
      </c>
      <c r="C485" s="169" t="s">
        <v>365</v>
      </c>
      <c r="D485" s="212">
        <v>0</v>
      </c>
      <c r="E485" s="129"/>
      <c r="F485" s="10"/>
      <c r="G485" s="10"/>
    </row>
    <row r="486" spans="2:7" ht="25.5" x14ac:dyDescent="0.2">
      <c r="B486" s="168">
        <v>2.8</v>
      </c>
      <c r="C486" s="169" t="s">
        <v>366</v>
      </c>
      <c r="D486" s="212">
        <v>19720</v>
      </c>
      <c r="E486" s="129"/>
      <c r="F486" s="10"/>
      <c r="G486" s="10"/>
    </row>
    <row r="487" spans="2:7" x14ac:dyDescent="0.2">
      <c r="B487" s="168">
        <v>2.9</v>
      </c>
      <c r="C487" s="169" t="s">
        <v>367</v>
      </c>
      <c r="D487" s="212">
        <v>0</v>
      </c>
      <c r="E487" s="129"/>
      <c r="F487" s="10"/>
      <c r="G487" s="10"/>
    </row>
    <row r="488" spans="2:7" x14ac:dyDescent="0.2">
      <c r="B488" s="168" t="s">
        <v>368</v>
      </c>
      <c r="C488" s="169" t="s">
        <v>369</v>
      </c>
      <c r="D488" s="212">
        <v>0</v>
      </c>
      <c r="E488" s="129"/>
      <c r="F488" s="10"/>
      <c r="G488" s="10"/>
    </row>
    <row r="489" spans="2:7" x14ac:dyDescent="0.2">
      <c r="B489" s="168" t="s">
        <v>370</v>
      </c>
      <c r="C489" s="169" t="s">
        <v>371</v>
      </c>
      <c r="D489" s="212">
        <v>0</v>
      </c>
      <c r="E489" s="129"/>
      <c r="F489" s="10"/>
      <c r="G489" s="10"/>
    </row>
    <row r="490" spans="2:7" ht="25.5" x14ac:dyDescent="0.2">
      <c r="B490" s="168" t="s">
        <v>372</v>
      </c>
      <c r="C490" s="169" t="s">
        <v>373</v>
      </c>
      <c r="D490" s="212">
        <v>0</v>
      </c>
      <c r="E490" s="129"/>
      <c r="F490" s="10"/>
      <c r="G490" s="10"/>
    </row>
    <row r="491" spans="2:7" ht="25.5" x14ac:dyDescent="0.2">
      <c r="B491" s="168" t="s">
        <v>374</v>
      </c>
      <c r="C491" s="169" t="s">
        <v>375</v>
      </c>
      <c r="D491" s="212">
        <v>0</v>
      </c>
      <c r="E491" s="129"/>
      <c r="F491" s="10"/>
      <c r="G491" s="10"/>
    </row>
    <row r="492" spans="2:7" ht="25.5" x14ac:dyDescent="0.2">
      <c r="B492" s="168" t="s">
        <v>376</v>
      </c>
      <c r="C492" s="169" t="s">
        <v>377</v>
      </c>
      <c r="D492" s="212">
        <v>0</v>
      </c>
      <c r="E492" s="129"/>
      <c r="F492" s="10"/>
      <c r="G492" s="10"/>
    </row>
    <row r="493" spans="2:7" x14ac:dyDescent="0.2">
      <c r="B493" s="170" t="s">
        <v>378</v>
      </c>
      <c r="C493" s="169" t="s">
        <v>379</v>
      </c>
      <c r="D493" s="212">
        <v>0</v>
      </c>
      <c r="E493" s="129"/>
      <c r="F493" s="10"/>
      <c r="G493" s="10"/>
    </row>
    <row r="494" spans="2:7" x14ac:dyDescent="0.2">
      <c r="B494" s="168" t="s">
        <v>380</v>
      </c>
      <c r="C494" s="169" t="s">
        <v>381</v>
      </c>
      <c r="D494" s="212">
        <v>0</v>
      </c>
      <c r="E494" s="129"/>
      <c r="F494" s="10"/>
      <c r="G494" s="10"/>
    </row>
    <row r="495" spans="2:7" ht="38.25" x14ac:dyDescent="0.2">
      <c r="B495" s="168" t="s">
        <v>382</v>
      </c>
      <c r="C495" s="169" t="s">
        <v>383</v>
      </c>
      <c r="D495" s="212">
        <v>0</v>
      </c>
      <c r="E495" s="129"/>
      <c r="F495" s="10"/>
      <c r="G495" s="10"/>
    </row>
    <row r="496" spans="2:7" ht="38.25" x14ac:dyDescent="0.2">
      <c r="B496" s="168" t="s">
        <v>384</v>
      </c>
      <c r="C496" s="169" t="s">
        <v>385</v>
      </c>
      <c r="D496" s="212">
        <v>0</v>
      </c>
      <c r="E496" s="129"/>
      <c r="F496" s="10"/>
      <c r="G496" s="10"/>
    </row>
    <row r="497" spans="2:7" ht="25.5" x14ac:dyDescent="0.2">
      <c r="B497" s="168" t="s">
        <v>386</v>
      </c>
      <c r="C497" s="169" t="s">
        <v>387</v>
      </c>
      <c r="D497" s="212">
        <v>0</v>
      </c>
      <c r="E497" s="129"/>
      <c r="F497" s="10"/>
      <c r="G497" s="10"/>
    </row>
    <row r="498" spans="2:7" ht="38.25" x14ac:dyDescent="0.2">
      <c r="B498" s="168" t="s">
        <v>388</v>
      </c>
      <c r="C498" s="169" t="s">
        <v>389</v>
      </c>
      <c r="D498" s="212">
        <v>0</v>
      </c>
      <c r="E498" s="129"/>
      <c r="F498" s="10"/>
      <c r="G498" s="10"/>
    </row>
    <row r="499" spans="2:7" x14ac:dyDescent="0.2">
      <c r="B499" s="168" t="s">
        <v>390</v>
      </c>
      <c r="C499" s="167" t="s">
        <v>391</v>
      </c>
      <c r="D499" s="212">
        <v>0</v>
      </c>
      <c r="E499" s="129"/>
      <c r="F499" s="10"/>
      <c r="G499" s="10"/>
    </row>
    <row r="500" spans="2:7" x14ac:dyDescent="0.2">
      <c r="B500" s="171"/>
      <c r="C500" s="172"/>
      <c r="D500" s="213"/>
      <c r="E500" s="129"/>
      <c r="F500" s="10"/>
      <c r="G500" s="10"/>
    </row>
    <row r="501" spans="2:7" x14ac:dyDescent="0.2">
      <c r="B501" s="173" t="s">
        <v>392</v>
      </c>
      <c r="C501" s="174"/>
      <c r="D501" s="214">
        <f>SUM(D502:D508)</f>
        <v>1421.95</v>
      </c>
      <c r="E501" s="129"/>
      <c r="F501" s="10"/>
      <c r="G501" s="10"/>
    </row>
    <row r="502" spans="2:7" ht="51" x14ac:dyDescent="0.2">
      <c r="B502" s="168" t="s">
        <v>393</v>
      </c>
      <c r="C502" s="169" t="s">
        <v>394</v>
      </c>
      <c r="D502" s="212">
        <v>1421.95</v>
      </c>
      <c r="E502" s="129"/>
      <c r="F502" s="10"/>
      <c r="G502" s="10"/>
    </row>
    <row r="503" spans="2:7" x14ac:dyDescent="0.2">
      <c r="B503" s="168" t="s">
        <v>395</v>
      </c>
      <c r="C503" s="169" t="s">
        <v>396</v>
      </c>
      <c r="D503" s="212">
        <v>0</v>
      </c>
      <c r="E503" s="129"/>
      <c r="F503" s="10"/>
      <c r="G503" s="10"/>
    </row>
    <row r="504" spans="2:7" x14ac:dyDescent="0.2">
      <c r="B504" s="168" t="s">
        <v>397</v>
      </c>
      <c r="C504" s="169" t="s">
        <v>398</v>
      </c>
      <c r="D504" s="212">
        <v>0</v>
      </c>
      <c r="E504" s="129"/>
      <c r="F504" s="10"/>
      <c r="G504" s="10"/>
    </row>
    <row r="505" spans="2:7" ht="51" x14ac:dyDescent="0.2">
      <c r="B505" s="168" t="s">
        <v>399</v>
      </c>
      <c r="C505" s="169" t="s">
        <v>400</v>
      </c>
      <c r="D505" s="212">
        <v>0</v>
      </c>
      <c r="E505" s="129"/>
      <c r="F505" s="10"/>
      <c r="G505" s="10"/>
    </row>
    <row r="506" spans="2:7" ht="25.5" x14ac:dyDescent="0.2">
      <c r="B506" s="168" t="s">
        <v>401</v>
      </c>
      <c r="C506" s="169" t="s">
        <v>402</v>
      </c>
      <c r="D506" s="212">
        <v>0</v>
      </c>
      <c r="E506" s="129"/>
      <c r="F506" s="10"/>
      <c r="G506" s="10"/>
    </row>
    <row r="507" spans="2:7" x14ac:dyDescent="0.2">
      <c r="B507" s="168" t="s">
        <v>403</v>
      </c>
      <c r="C507" s="169" t="s">
        <v>404</v>
      </c>
      <c r="D507" s="212">
        <v>0</v>
      </c>
      <c r="E507" s="129"/>
      <c r="F507" s="10"/>
      <c r="G507" s="10"/>
    </row>
    <row r="508" spans="2:7" x14ac:dyDescent="0.2">
      <c r="B508" s="168" t="s">
        <v>405</v>
      </c>
      <c r="C508" s="167" t="s">
        <v>406</v>
      </c>
      <c r="D508" s="215">
        <v>0</v>
      </c>
      <c r="E508" s="129"/>
      <c r="F508" s="10"/>
      <c r="G508" s="10"/>
    </row>
    <row r="509" spans="2:7" x14ac:dyDescent="0.2">
      <c r="B509" s="164"/>
      <c r="C509" s="175"/>
      <c r="D509" s="216"/>
      <c r="E509" s="129"/>
      <c r="F509" s="10"/>
      <c r="G509" s="10"/>
    </row>
    <row r="510" spans="2:7" x14ac:dyDescent="0.2">
      <c r="B510" s="139" t="s">
        <v>407</v>
      </c>
      <c r="C510" s="139"/>
      <c r="D510" s="205">
        <f>D476-D478+D501</f>
        <v>24231758.149999999</v>
      </c>
      <c r="E510" s="2" t="s">
        <v>15</v>
      </c>
      <c r="F510" s="116"/>
      <c r="G510" s="10"/>
    </row>
    <row r="511" spans="2:7" x14ac:dyDescent="0.2">
      <c r="D511" s="2" t="s">
        <v>15</v>
      </c>
      <c r="E511" s="117" t="s">
        <v>15</v>
      </c>
      <c r="F511" s="10"/>
      <c r="G511" s="10"/>
    </row>
    <row r="512" spans="2:7" x14ac:dyDescent="0.2">
      <c r="E512" s="117" t="s">
        <v>15</v>
      </c>
      <c r="F512" s="118"/>
      <c r="G512" s="10"/>
    </row>
    <row r="513" spans="2:7" x14ac:dyDescent="0.2">
      <c r="E513" s="119" t="s">
        <v>15</v>
      </c>
      <c r="F513" s="118"/>
      <c r="G513" s="10"/>
    </row>
    <row r="514" spans="2:7" x14ac:dyDescent="0.2">
      <c r="F514" s="10"/>
      <c r="G514" s="10"/>
    </row>
    <row r="515" spans="2:7" x14ac:dyDescent="0.2">
      <c r="B515" s="16" t="s">
        <v>326</v>
      </c>
      <c r="C515" s="16"/>
      <c r="D515" s="16"/>
      <c r="E515" s="16"/>
      <c r="F515" s="16"/>
      <c r="G515" s="10"/>
    </row>
    <row r="516" spans="2:7" x14ac:dyDescent="0.2">
      <c r="B516" s="120"/>
      <c r="C516" s="120"/>
      <c r="D516" s="120"/>
      <c r="E516" s="120"/>
      <c r="F516" s="120"/>
      <c r="G516" s="10"/>
    </row>
    <row r="517" spans="2:7" x14ac:dyDescent="0.2">
      <c r="B517" s="120"/>
      <c r="C517" s="120"/>
      <c r="D517" s="120"/>
      <c r="E517" s="120"/>
      <c r="F517" s="120"/>
      <c r="G517" s="10"/>
    </row>
    <row r="518" spans="2:7" ht="21" customHeight="1" x14ac:dyDescent="0.2">
      <c r="B518" s="70" t="s">
        <v>327</v>
      </c>
      <c r="C518" s="62" t="s">
        <v>56</v>
      </c>
      <c r="D518" s="84" t="s">
        <v>57</v>
      </c>
      <c r="E518" s="84" t="s">
        <v>58</v>
      </c>
      <c r="F518" s="10"/>
      <c r="G518" s="10"/>
    </row>
    <row r="519" spans="2:7" x14ac:dyDescent="0.2">
      <c r="B519" s="26" t="s">
        <v>328</v>
      </c>
      <c r="C519" s="102">
        <v>0</v>
      </c>
      <c r="D519" s="50"/>
      <c r="E519" s="50"/>
      <c r="F519" s="10"/>
      <c r="G519" s="10"/>
    </row>
    <row r="520" spans="2:7" x14ac:dyDescent="0.2">
      <c r="B520" s="28"/>
      <c r="C520" s="86">
        <v>0</v>
      </c>
      <c r="D520" s="41"/>
      <c r="E520" s="41"/>
      <c r="F520" s="10"/>
      <c r="G520" s="10"/>
    </row>
    <row r="521" spans="2:7" x14ac:dyDescent="0.2">
      <c r="B521" s="31"/>
      <c r="C521" s="88">
        <v>0</v>
      </c>
      <c r="D521" s="121">
        <v>0</v>
      </c>
      <c r="E521" s="121">
        <v>0</v>
      </c>
      <c r="F521" s="10"/>
      <c r="G521" s="10"/>
    </row>
    <row r="522" spans="2:7" ht="21" customHeight="1" x14ac:dyDescent="0.2">
      <c r="C522" s="25" t="s">
        <v>408</v>
      </c>
      <c r="D522" s="25" t="s">
        <v>408</v>
      </c>
      <c r="E522" s="25" t="s">
        <v>408</v>
      </c>
      <c r="F522" s="10"/>
      <c r="G522" s="10"/>
    </row>
    <row r="523" spans="2:7" x14ac:dyDescent="0.2">
      <c r="F523" s="10"/>
      <c r="G523" s="10"/>
    </row>
    <row r="524" spans="2:7" x14ac:dyDescent="0.2">
      <c r="F524" s="10"/>
      <c r="G524" s="10"/>
    </row>
    <row r="525" spans="2:7" x14ac:dyDescent="0.2">
      <c r="F525" s="10"/>
      <c r="G525" s="10"/>
    </row>
    <row r="526" spans="2:7" x14ac:dyDescent="0.2">
      <c r="F526" s="10"/>
      <c r="G526" s="10"/>
    </row>
    <row r="527" spans="2:7" x14ac:dyDescent="0.2">
      <c r="B527" s="2" t="s">
        <v>329</v>
      </c>
      <c r="F527" s="10"/>
      <c r="G527" s="10"/>
    </row>
    <row r="528" spans="2:7" ht="12" customHeight="1" x14ac:dyDescent="0.2">
      <c r="F528" s="10"/>
      <c r="G528" s="10"/>
    </row>
    <row r="529" spans="2:7" x14ac:dyDescent="0.2">
      <c r="C529" s="5"/>
      <c r="D529" s="5"/>
      <c r="E529" s="5"/>
    </row>
    <row r="530" spans="2:7" x14ac:dyDescent="0.2">
      <c r="C530" s="5"/>
      <c r="D530" s="5"/>
      <c r="E530" s="5"/>
    </row>
    <row r="531" spans="2:7" x14ac:dyDescent="0.2">
      <c r="C531" s="5"/>
      <c r="D531" s="5"/>
      <c r="E531" s="5"/>
    </row>
    <row r="532" spans="2:7" x14ac:dyDescent="0.2">
      <c r="G532" s="10"/>
    </row>
    <row r="533" spans="2:7" x14ac:dyDescent="0.2">
      <c r="B533" s="122"/>
      <c r="C533" s="5"/>
      <c r="D533" s="122"/>
      <c r="E533" s="122"/>
      <c r="F533" s="123"/>
      <c r="G533" s="123"/>
    </row>
    <row r="534" spans="2:7" x14ac:dyDescent="0.2">
      <c r="B534" s="124" t="s">
        <v>330</v>
      </c>
      <c r="C534" s="5"/>
      <c r="D534" s="125" t="s">
        <v>331</v>
      </c>
      <c r="E534" s="125"/>
      <c r="F534" s="10"/>
      <c r="G534" s="126"/>
    </row>
    <row r="535" spans="2:7" x14ac:dyDescent="0.2">
      <c r="B535" s="124" t="s">
        <v>332</v>
      </c>
      <c r="C535" s="5"/>
      <c r="D535" s="127" t="s">
        <v>333</v>
      </c>
      <c r="E535" s="127"/>
      <c r="F535" s="128"/>
      <c r="G535" s="128"/>
    </row>
    <row r="536" spans="2:7" x14ac:dyDescent="0.2">
      <c r="B536" s="5"/>
      <c r="C536" s="5"/>
      <c r="D536" s="5"/>
      <c r="E536" s="5"/>
      <c r="F536" s="5"/>
      <c r="G536" s="5"/>
    </row>
    <row r="537" spans="2:7" x14ac:dyDescent="0.2">
      <c r="B537" s="5"/>
      <c r="C537" s="5"/>
      <c r="D537" s="5"/>
      <c r="E537" s="5"/>
      <c r="F537" s="5"/>
      <c r="G537" s="5"/>
    </row>
    <row r="541" spans="2:7" ht="12.75" customHeight="1" x14ac:dyDescent="0.2"/>
    <row r="544" spans="2:7" ht="12.75" customHeight="1" x14ac:dyDescent="0.2"/>
  </sheetData>
  <mergeCells count="23">
    <mergeCell ref="B472:D472"/>
    <mergeCell ref="B473:D473"/>
    <mergeCell ref="B474:D474"/>
    <mergeCell ref="B475:D475"/>
    <mergeCell ref="B515:F515"/>
    <mergeCell ref="D534:E534"/>
    <mergeCell ref="D535:E535"/>
    <mergeCell ref="B448:D448"/>
    <mergeCell ref="B449:D449"/>
    <mergeCell ref="B450:D450"/>
    <mergeCell ref="B451:D451"/>
    <mergeCell ref="D217:E217"/>
    <mergeCell ref="D224:E224"/>
    <mergeCell ref="D231:E231"/>
    <mergeCell ref="D266:E266"/>
    <mergeCell ref="D277:E277"/>
    <mergeCell ref="B447:E447"/>
    <mergeCell ref="A2:L2"/>
    <mergeCell ref="A3:L3"/>
    <mergeCell ref="A4:L4"/>
    <mergeCell ref="A9:L9"/>
    <mergeCell ref="D86:E86"/>
    <mergeCell ref="D210:E210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7 C206 C213 C220"/>
    <dataValidation allowBlank="1" showInputMessage="1" showErrorMessage="1" prompt="Corresponde al número de la cuenta de acuerdo al Plan de Cuentas emitido por el CONAC (DOF 22/11/2010)." sqref="B177"/>
    <dataValidation allowBlank="1" showInputMessage="1" showErrorMessage="1" prompt="Características cualitativas significativas que les impacten financieramente." sqref="D177:E177 E206 E213 E220"/>
    <dataValidation allowBlank="1" showInputMessage="1" showErrorMessage="1" prompt="Especificar origen de dicho recurso: Federal, Estatal, Municipal, Particulares." sqref="D206 D213 D220"/>
  </dataValidations>
  <pageMargins left="0.47244094488188981" right="0.70866141732283472" top="0.39370078740157483" bottom="0.74803149606299213" header="0.31496062992125984" footer="0.31496062992125984"/>
  <pageSetup scale="2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2019-07-28T18:46:15Z</cp:lastPrinted>
  <dcterms:created xsi:type="dcterms:W3CDTF">2019-07-28T18:31:41Z</dcterms:created>
  <dcterms:modified xsi:type="dcterms:W3CDTF">2019-07-28T18:46:34Z</dcterms:modified>
</cp:coreProperties>
</file>