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DISCIPLINA FINANCIERA\"/>
    </mc:Choice>
  </mc:AlternateContent>
  <bookViews>
    <workbookView xWindow="0" yWindow="0" windowWidth="20490" windowHeight="7350"/>
  </bookViews>
  <sheets>
    <sheet name="F6A" sheetId="1" r:id="rId1"/>
  </sheets>
  <definedNames>
    <definedName name="_xlnm.Print_Area" localSheetId="0">F6A!$A$1:$G$170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D157" i="1"/>
  <c r="G156" i="1"/>
  <c r="D156" i="1"/>
  <c r="G155" i="1"/>
  <c r="D155" i="1"/>
  <c r="G154" i="1"/>
  <c r="D154" i="1"/>
  <c r="G153" i="1"/>
  <c r="D153" i="1"/>
  <c r="G152" i="1"/>
  <c r="D152" i="1"/>
  <c r="G151" i="1"/>
  <c r="G150" i="1" s="1"/>
  <c r="D151" i="1"/>
  <c r="F150" i="1"/>
  <c r="E150" i="1"/>
  <c r="D150" i="1"/>
  <c r="C150" i="1"/>
  <c r="B150" i="1"/>
  <c r="G149" i="1"/>
  <c r="D149" i="1"/>
  <c r="G148" i="1"/>
  <c r="D148" i="1"/>
  <c r="G147" i="1"/>
  <c r="G146" i="1" s="1"/>
  <c r="D147" i="1"/>
  <c r="F146" i="1"/>
  <c r="E146" i="1"/>
  <c r="D146" i="1"/>
  <c r="C146" i="1"/>
  <c r="B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F137" i="1"/>
  <c r="E137" i="1"/>
  <c r="D137" i="1"/>
  <c r="C137" i="1"/>
  <c r="B137" i="1"/>
  <c r="G136" i="1"/>
  <c r="D136" i="1"/>
  <c r="G135" i="1"/>
  <c r="D135" i="1"/>
  <c r="D133" i="1" s="1"/>
  <c r="D84" i="1" s="1"/>
  <c r="G134" i="1"/>
  <c r="D134" i="1"/>
  <c r="G133" i="1"/>
  <c r="F133" i="1"/>
  <c r="E133" i="1"/>
  <c r="C133" i="1"/>
  <c r="B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F123" i="1"/>
  <c r="E123" i="1"/>
  <c r="D123" i="1"/>
  <c r="C123" i="1"/>
  <c r="B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F113" i="1"/>
  <c r="E113" i="1"/>
  <c r="D113" i="1"/>
  <c r="C113" i="1"/>
  <c r="B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G103" i="1" s="1"/>
  <c r="D104" i="1"/>
  <c r="F103" i="1"/>
  <c r="E103" i="1"/>
  <c r="D103" i="1"/>
  <c r="C103" i="1"/>
  <c r="B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G93" i="1" s="1"/>
  <c r="D94" i="1"/>
  <c r="F93" i="1"/>
  <c r="E93" i="1"/>
  <c r="D93" i="1"/>
  <c r="C93" i="1"/>
  <c r="B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G85" i="1" s="1"/>
  <c r="G84" i="1" s="1"/>
  <c r="D86" i="1"/>
  <c r="F85" i="1"/>
  <c r="F84" i="1" s="1"/>
  <c r="E85" i="1"/>
  <c r="D85" i="1"/>
  <c r="C85" i="1"/>
  <c r="B85" i="1"/>
  <c r="B84" i="1" s="1"/>
  <c r="E84" i="1"/>
  <c r="C84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G75" i="1" s="1"/>
  <c r="D76" i="1"/>
  <c r="F75" i="1"/>
  <c r="E75" i="1"/>
  <c r="D75" i="1"/>
  <c r="C75" i="1"/>
  <c r="B75" i="1"/>
  <c r="G74" i="1"/>
  <c r="D74" i="1"/>
  <c r="G73" i="1"/>
  <c r="D73" i="1"/>
  <c r="G72" i="1"/>
  <c r="G71" i="1" s="1"/>
  <c r="D72" i="1"/>
  <c r="F71" i="1"/>
  <c r="E71" i="1"/>
  <c r="D71" i="1"/>
  <c r="C71" i="1"/>
  <c r="B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F62" i="1"/>
  <c r="E62" i="1"/>
  <c r="D62" i="1"/>
  <c r="C62" i="1"/>
  <c r="B62" i="1"/>
  <c r="G61" i="1"/>
  <c r="D61" i="1"/>
  <c r="G60" i="1"/>
  <c r="D60" i="1"/>
  <c r="D58" i="1" s="1"/>
  <c r="G59" i="1"/>
  <c r="D59" i="1"/>
  <c r="G58" i="1"/>
  <c r="F58" i="1"/>
  <c r="E58" i="1"/>
  <c r="C58" i="1"/>
  <c r="B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F48" i="1"/>
  <c r="E48" i="1"/>
  <c r="D48" i="1"/>
  <c r="C48" i="1"/>
  <c r="B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F38" i="1"/>
  <c r="E38" i="1"/>
  <c r="D38" i="1"/>
  <c r="C38" i="1"/>
  <c r="B38" i="1"/>
  <c r="G37" i="1"/>
  <c r="D37" i="1"/>
  <c r="G36" i="1"/>
  <c r="D36" i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D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G18" i="1" s="1"/>
  <c r="F18" i="1"/>
  <c r="E18" i="1"/>
  <c r="D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F9" i="1" s="1"/>
  <c r="F159" i="1" s="1"/>
  <c r="E10" i="1"/>
  <c r="C10" i="1"/>
  <c r="B10" i="1"/>
  <c r="B9" i="1" s="1"/>
  <c r="B159" i="1" s="1"/>
  <c r="E9" i="1"/>
  <c r="E159" i="1" s="1"/>
  <c r="C9" i="1"/>
  <c r="C159" i="1" s="1"/>
  <c r="G28" i="1" l="1"/>
  <c r="G9" i="1" s="1"/>
  <c r="G159" i="1" s="1"/>
  <c r="D10" i="1"/>
  <c r="D9" i="1" s="1"/>
  <c r="D159" i="1" s="1"/>
</calcChain>
</file>

<file path=xl/sharedStrings.xml><?xml version="1.0" encoding="utf-8"?>
<sst xmlns="http://schemas.openxmlformats.org/spreadsheetml/2006/main" count="289" uniqueCount="216">
  <si>
    <t>Formato 6 a) Estado Analítico del Ejercicio del Presupuesto de Egresos Detallado - LDF 
                       (Clasificación por Objeto del Gasto)</t>
  </si>
  <si>
    <t xml:space="preserve"> INSTITUTO TECNOLOGICO SUPERIOR DEL SUR DE GUANAJUATO</t>
  </si>
  <si>
    <t>Estado Analítico del Ejercicio del Presupuesto de Egresos Detallado - LDF</t>
  </si>
  <si>
    <t xml:space="preserve">Clasificación por Objeto del Gasto (Capítulo y Concepto) </t>
  </si>
  <si>
    <t>del 01 de Enero al 31 de Diciembre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</si>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</sst>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0" fontId="7" fillId="0" borderId="6" xfId="0" applyFont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showGridLines="0" tabSelected="1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B10+B18+B192+B28+B38+B48+B58+B62+B71+B75</f>
        <v>35961267.090000004</v>
      </c>
      <c r="C9" s="11">
        <f t="shared" ref="C9:G9" si="0">C10+C18+C192+C28+C38+C48+C58+C62+C71+C75</f>
        <v>1012047.3399999999</v>
      </c>
      <c r="D9" s="11">
        <f t="shared" si="0"/>
        <v>36973314.430000007</v>
      </c>
      <c r="E9" s="11">
        <f t="shared" si="0"/>
        <v>31308084.960000001</v>
      </c>
      <c r="F9" s="11">
        <f t="shared" si="0"/>
        <v>31083740.960000001</v>
      </c>
      <c r="G9" s="11">
        <f t="shared" si="0"/>
        <v>5665229.4699999997</v>
      </c>
    </row>
    <row r="10" spans="1:8">
      <c r="A10" s="12" t="s">
        <v>15</v>
      </c>
      <c r="B10" s="13">
        <f>SUM(B11:B17)</f>
        <v>23851248.09</v>
      </c>
      <c r="C10" s="13">
        <f t="shared" ref="C10:G10" si="1">SUM(C11:C17)</f>
        <v>1291249.51</v>
      </c>
      <c r="D10" s="13">
        <f t="shared" si="1"/>
        <v>25142497.600000001</v>
      </c>
      <c r="E10" s="13">
        <f t="shared" si="1"/>
        <v>23894866.860000003</v>
      </c>
      <c r="F10" s="13">
        <f t="shared" si="1"/>
        <v>23894866.860000003</v>
      </c>
      <c r="G10" s="13">
        <f t="shared" si="1"/>
        <v>1247630.7400000002</v>
      </c>
    </row>
    <row r="11" spans="1:8">
      <c r="A11" s="14" t="s">
        <v>16</v>
      </c>
      <c r="B11" s="15">
        <v>13055207</v>
      </c>
      <c r="C11" s="15">
        <v>1547174</v>
      </c>
      <c r="D11" s="13">
        <f>B11+C11</f>
        <v>14602381</v>
      </c>
      <c r="E11" s="15">
        <v>13759030.369999999</v>
      </c>
      <c r="F11" s="15">
        <v>13759030.369999999</v>
      </c>
      <c r="G11" s="13">
        <f>D11-E11</f>
        <v>843350.63000000082</v>
      </c>
      <c r="H11" s="16" t="s">
        <v>17</v>
      </c>
    </row>
    <row r="12" spans="1:8">
      <c r="A12" s="14" t="s">
        <v>18</v>
      </c>
      <c r="B12" s="15">
        <v>1200000</v>
      </c>
      <c r="C12" s="15">
        <v>-592469.4</v>
      </c>
      <c r="D12" s="13">
        <f t="shared" ref="D12:D17" si="2">B12+C12</f>
        <v>607530.6</v>
      </c>
      <c r="E12" s="15">
        <v>595620.6</v>
      </c>
      <c r="F12" s="15">
        <v>595620.6</v>
      </c>
      <c r="G12" s="13">
        <f t="shared" ref="G12:G17" si="3">D12-E12</f>
        <v>11910</v>
      </c>
      <c r="H12" s="16" t="s">
        <v>19</v>
      </c>
    </row>
    <row r="13" spans="1:8">
      <c r="A13" s="14" t="s">
        <v>20</v>
      </c>
      <c r="B13" s="15">
        <v>3873420</v>
      </c>
      <c r="C13" s="15">
        <v>74999.86</v>
      </c>
      <c r="D13" s="13">
        <f t="shared" si="2"/>
        <v>3948419.86</v>
      </c>
      <c r="E13" s="15">
        <v>3891451.35</v>
      </c>
      <c r="F13" s="15">
        <v>3891451.35</v>
      </c>
      <c r="G13" s="13">
        <f t="shared" si="3"/>
        <v>56968.509999999776</v>
      </c>
      <c r="H13" s="16" t="s">
        <v>21</v>
      </c>
    </row>
    <row r="14" spans="1:8">
      <c r="A14" s="14" t="s">
        <v>22</v>
      </c>
      <c r="B14" s="15">
        <v>3338001</v>
      </c>
      <c r="C14" s="15">
        <v>0</v>
      </c>
      <c r="D14" s="13">
        <f t="shared" si="2"/>
        <v>3338001</v>
      </c>
      <c r="E14" s="15">
        <v>3162476.44</v>
      </c>
      <c r="F14" s="15">
        <v>3162476.44</v>
      </c>
      <c r="G14" s="13">
        <f t="shared" si="3"/>
        <v>175524.56000000006</v>
      </c>
      <c r="H14" s="16" t="s">
        <v>23</v>
      </c>
    </row>
    <row r="15" spans="1:8">
      <c r="A15" s="14" t="s">
        <v>24</v>
      </c>
      <c r="B15" s="15">
        <v>2384620.09</v>
      </c>
      <c r="C15" s="15">
        <v>252545.05</v>
      </c>
      <c r="D15" s="13">
        <f t="shared" si="2"/>
        <v>2637165.1399999997</v>
      </c>
      <c r="E15" s="15">
        <v>2486288.1</v>
      </c>
      <c r="F15" s="15">
        <v>2486288.1</v>
      </c>
      <c r="G15" s="13">
        <f t="shared" si="3"/>
        <v>150877.03999999957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5">
        <v>0</v>
      </c>
      <c r="C17" s="15">
        <v>9000</v>
      </c>
      <c r="D17" s="13">
        <f t="shared" si="2"/>
        <v>9000</v>
      </c>
      <c r="E17" s="15">
        <v>0</v>
      </c>
      <c r="F17" s="15">
        <v>0</v>
      </c>
      <c r="G17" s="13">
        <f t="shared" si="3"/>
        <v>9000</v>
      </c>
      <c r="H17" s="16" t="s">
        <v>29</v>
      </c>
    </row>
    <row r="18" spans="1:8">
      <c r="A18" s="12" t="s">
        <v>30</v>
      </c>
      <c r="B18" s="13">
        <f>SUM(B19:B27)</f>
        <v>3830207</v>
      </c>
      <c r="C18" s="13">
        <f t="shared" ref="C18:G18" si="4">SUM(C19:C27)</f>
        <v>-524746.70000000007</v>
      </c>
      <c r="D18" s="13">
        <f t="shared" si="4"/>
        <v>3305460.3</v>
      </c>
      <c r="E18" s="13">
        <f t="shared" si="4"/>
        <v>1859480.18</v>
      </c>
      <c r="F18" s="13">
        <f t="shared" si="4"/>
        <v>1859480.18</v>
      </c>
      <c r="G18" s="13">
        <f t="shared" si="4"/>
        <v>1445980.12</v>
      </c>
    </row>
    <row r="19" spans="1:8">
      <c r="A19" s="14" t="s">
        <v>31</v>
      </c>
      <c r="B19" s="15">
        <v>1680600</v>
      </c>
      <c r="C19" s="15">
        <v>-232579.52</v>
      </c>
      <c r="D19" s="13">
        <f t="shared" ref="D19:D27" si="5">B19+C19</f>
        <v>1448020.48</v>
      </c>
      <c r="E19" s="15">
        <v>1230053.32</v>
      </c>
      <c r="F19" s="15">
        <v>1230053.32</v>
      </c>
      <c r="G19" s="13">
        <f t="shared" ref="G19:G27" si="6">D19-E19</f>
        <v>217967.15999999992</v>
      </c>
      <c r="H19" s="16" t="s">
        <v>32</v>
      </c>
    </row>
    <row r="20" spans="1:8">
      <c r="A20" s="14" t="s">
        <v>33</v>
      </c>
      <c r="B20" s="15">
        <v>107880</v>
      </c>
      <c r="C20" s="15">
        <v>-3800</v>
      </c>
      <c r="D20" s="13">
        <f t="shared" si="5"/>
        <v>104080</v>
      </c>
      <c r="E20" s="15">
        <v>13604.38</v>
      </c>
      <c r="F20" s="15">
        <v>13604.38</v>
      </c>
      <c r="G20" s="13">
        <f t="shared" si="6"/>
        <v>90475.62</v>
      </c>
      <c r="H20" s="16" t="s">
        <v>34</v>
      </c>
    </row>
    <row r="21" spans="1:8">
      <c r="A21" s="14" t="s">
        <v>35</v>
      </c>
      <c r="B21" s="15">
        <v>7000</v>
      </c>
      <c r="C21" s="15">
        <v>8479.99</v>
      </c>
      <c r="D21" s="13">
        <f t="shared" si="5"/>
        <v>15479.99</v>
      </c>
      <c r="E21" s="15">
        <v>13015.99</v>
      </c>
      <c r="F21" s="15">
        <v>13015.99</v>
      </c>
      <c r="G21" s="13">
        <f t="shared" si="6"/>
        <v>2464</v>
      </c>
      <c r="H21" s="16" t="s">
        <v>36</v>
      </c>
    </row>
    <row r="22" spans="1:8">
      <c r="A22" s="14" t="s">
        <v>37</v>
      </c>
      <c r="B22" s="15">
        <v>492727</v>
      </c>
      <c r="C22" s="15">
        <v>-48500</v>
      </c>
      <c r="D22" s="13">
        <f t="shared" si="5"/>
        <v>444227</v>
      </c>
      <c r="E22" s="15">
        <v>139460.29999999999</v>
      </c>
      <c r="F22" s="15">
        <v>139460.29999999999</v>
      </c>
      <c r="G22" s="13">
        <f t="shared" si="6"/>
        <v>304766.7</v>
      </c>
      <c r="H22" s="16" t="s">
        <v>38</v>
      </c>
    </row>
    <row r="23" spans="1:8">
      <c r="A23" s="14" t="s">
        <v>39</v>
      </c>
      <c r="B23" s="15">
        <v>70100</v>
      </c>
      <c r="C23" s="15">
        <v>64690</v>
      </c>
      <c r="D23" s="13">
        <f t="shared" si="5"/>
        <v>134790</v>
      </c>
      <c r="E23" s="15">
        <v>87665.51</v>
      </c>
      <c r="F23" s="15">
        <v>87665.51</v>
      </c>
      <c r="G23" s="13">
        <f t="shared" si="6"/>
        <v>47124.490000000005</v>
      </c>
      <c r="H23" s="16" t="s">
        <v>40</v>
      </c>
    </row>
    <row r="24" spans="1:8">
      <c r="A24" s="14" t="s">
        <v>41</v>
      </c>
      <c r="B24" s="15">
        <v>460000</v>
      </c>
      <c r="C24" s="15">
        <v>1853.18</v>
      </c>
      <c r="D24" s="13">
        <f t="shared" si="5"/>
        <v>461853.18</v>
      </c>
      <c r="E24" s="15">
        <v>128829.43</v>
      </c>
      <c r="F24" s="15">
        <v>128829.43</v>
      </c>
      <c r="G24" s="13">
        <f t="shared" si="6"/>
        <v>333023.75</v>
      </c>
      <c r="H24" s="16" t="s">
        <v>42</v>
      </c>
    </row>
    <row r="25" spans="1:8">
      <c r="A25" s="14" t="s">
        <v>43</v>
      </c>
      <c r="B25" s="15">
        <v>304000</v>
      </c>
      <c r="C25" s="15">
        <v>-104188</v>
      </c>
      <c r="D25" s="13">
        <f t="shared" si="5"/>
        <v>199812</v>
      </c>
      <c r="E25" s="15">
        <v>22662</v>
      </c>
      <c r="F25" s="15">
        <v>22662</v>
      </c>
      <c r="G25" s="13">
        <f t="shared" si="6"/>
        <v>177150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707900</v>
      </c>
      <c r="C27" s="15">
        <v>-210702.35</v>
      </c>
      <c r="D27" s="13">
        <f t="shared" si="5"/>
        <v>497197.65</v>
      </c>
      <c r="E27" s="15">
        <v>224189.25</v>
      </c>
      <c r="F27" s="15">
        <v>224189.25</v>
      </c>
      <c r="G27" s="13">
        <f t="shared" si="6"/>
        <v>273008.40000000002</v>
      </c>
      <c r="H27" s="16" t="s">
        <v>48</v>
      </c>
    </row>
    <row r="28" spans="1:8">
      <c r="A28" s="12" t="s">
        <v>49</v>
      </c>
      <c r="B28" s="13">
        <f>SUM(B29:B37)</f>
        <v>4861801</v>
      </c>
      <c r="C28" s="13">
        <f t="shared" ref="C28:G28" si="7">SUM(C29:C37)</f>
        <v>818144.08</v>
      </c>
      <c r="D28" s="13">
        <f t="shared" si="7"/>
        <v>5679945.0800000001</v>
      </c>
      <c r="E28" s="13">
        <f t="shared" si="7"/>
        <v>4670567.3099999996</v>
      </c>
      <c r="F28" s="13">
        <f t="shared" si="7"/>
        <v>4490767.3099999996</v>
      </c>
      <c r="G28" s="13">
        <f t="shared" si="7"/>
        <v>1009377.7699999998</v>
      </c>
    </row>
    <row r="29" spans="1:8">
      <c r="A29" s="14" t="s">
        <v>50</v>
      </c>
      <c r="B29" s="15">
        <v>583974</v>
      </c>
      <c r="C29" s="15">
        <v>13824.08</v>
      </c>
      <c r="D29" s="13">
        <f t="shared" ref="D29:D82" si="8">B29+C29</f>
        <v>597798.07999999996</v>
      </c>
      <c r="E29" s="15">
        <v>464533.26</v>
      </c>
      <c r="F29" s="15">
        <v>464533.26</v>
      </c>
      <c r="G29" s="13">
        <f t="shared" ref="G29:G37" si="9">D29-E29</f>
        <v>133264.81999999995</v>
      </c>
      <c r="H29" s="16" t="s">
        <v>51</v>
      </c>
    </row>
    <row r="30" spans="1:8">
      <c r="A30" s="14" t="s">
        <v>52</v>
      </c>
      <c r="B30" s="15">
        <v>518400</v>
      </c>
      <c r="C30" s="15">
        <v>35022.239999999998</v>
      </c>
      <c r="D30" s="13">
        <f t="shared" si="8"/>
        <v>553422.24</v>
      </c>
      <c r="E30" s="15">
        <v>458602.48</v>
      </c>
      <c r="F30" s="15">
        <v>278802.48</v>
      </c>
      <c r="G30" s="13">
        <f t="shared" si="9"/>
        <v>94819.760000000009</v>
      </c>
      <c r="H30" s="16" t="s">
        <v>53</v>
      </c>
    </row>
    <row r="31" spans="1:8">
      <c r="A31" s="14" t="s">
        <v>54</v>
      </c>
      <c r="B31" s="15">
        <v>1051250</v>
      </c>
      <c r="C31" s="15">
        <v>-79390.06</v>
      </c>
      <c r="D31" s="13">
        <f t="shared" si="8"/>
        <v>971859.94</v>
      </c>
      <c r="E31" s="15">
        <v>614933.64</v>
      </c>
      <c r="F31" s="15">
        <v>614933.64</v>
      </c>
      <c r="G31" s="13">
        <f t="shared" si="9"/>
        <v>356926.29999999993</v>
      </c>
      <c r="H31" s="16" t="s">
        <v>55</v>
      </c>
    </row>
    <row r="32" spans="1:8">
      <c r="A32" s="14" t="s">
        <v>56</v>
      </c>
      <c r="B32" s="15">
        <v>360361</v>
      </c>
      <c r="C32" s="15">
        <v>-44599</v>
      </c>
      <c r="D32" s="13">
        <f t="shared" si="8"/>
        <v>315762</v>
      </c>
      <c r="E32" s="15">
        <v>271026.89</v>
      </c>
      <c r="F32" s="15">
        <v>271026.89</v>
      </c>
      <c r="G32" s="13">
        <f t="shared" si="9"/>
        <v>44735.109999999986</v>
      </c>
      <c r="H32" s="16" t="s">
        <v>57</v>
      </c>
    </row>
    <row r="33" spans="1:8">
      <c r="A33" s="14" t="s">
        <v>58</v>
      </c>
      <c r="B33" s="15">
        <v>1222116</v>
      </c>
      <c r="C33" s="15">
        <v>601686.48</v>
      </c>
      <c r="D33" s="13">
        <f t="shared" si="8"/>
        <v>1823802.48</v>
      </c>
      <c r="E33" s="15">
        <v>1752305.66</v>
      </c>
      <c r="F33" s="15">
        <v>1752305.66</v>
      </c>
      <c r="G33" s="13">
        <f t="shared" si="9"/>
        <v>71496.820000000065</v>
      </c>
      <c r="H33" s="16" t="s">
        <v>59</v>
      </c>
    </row>
    <row r="34" spans="1:8">
      <c r="A34" s="14" t="s">
        <v>60</v>
      </c>
      <c r="B34" s="15">
        <v>406200</v>
      </c>
      <c r="C34" s="15">
        <v>0</v>
      </c>
      <c r="D34" s="13">
        <f t="shared" si="8"/>
        <v>406200</v>
      </c>
      <c r="E34" s="15">
        <v>322127.21000000002</v>
      </c>
      <c r="F34" s="15">
        <v>322127.21000000002</v>
      </c>
      <c r="G34" s="13">
        <f t="shared" si="9"/>
        <v>84072.789999999979</v>
      </c>
      <c r="H34" s="16" t="s">
        <v>61</v>
      </c>
    </row>
    <row r="35" spans="1:8">
      <c r="A35" s="14" t="s">
        <v>62</v>
      </c>
      <c r="B35" s="15">
        <v>0</v>
      </c>
      <c r="C35" s="15">
        <v>3467</v>
      </c>
      <c r="D35" s="13">
        <f t="shared" si="8"/>
        <v>3467</v>
      </c>
      <c r="E35" s="15">
        <v>3467</v>
      </c>
      <c r="F35" s="15">
        <v>3467</v>
      </c>
      <c r="G35" s="13">
        <f t="shared" si="9"/>
        <v>0</v>
      </c>
      <c r="H35" s="16" t="s">
        <v>63</v>
      </c>
    </row>
    <row r="36" spans="1:8">
      <c r="A36" s="14" t="s">
        <v>64</v>
      </c>
      <c r="B36" s="15">
        <v>319500</v>
      </c>
      <c r="C36" s="15">
        <v>-61307.66</v>
      </c>
      <c r="D36" s="13">
        <f t="shared" si="8"/>
        <v>258192.34</v>
      </c>
      <c r="E36" s="15">
        <v>48129.17</v>
      </c>
      <c r="F36" s="15">
        <v>48129.17</v>
      </c>
      <c r="G36" s="13">
        <f t="shared" si="9"/>
        <v>210063.16999999998</v>
      </c>
      <c r="H36" s="16" t="s">
        <v>65</v>
      </c>
    </row>
    <row r="37" spans="1:8">
      <c r="A37" s="14" t="s">
        <v>66</v>
      </c>
      <c r="B37" s="15">
        <v>400000</v>
      </c>
      <c r="C37" s="15">
        <v>349441</v>
      </c>
      <c r="D37" s="13">
        <f t="shared" si="8"/>
        <v>749441</v>
      </c>
      <c r="E37" s="15">
        <v>735442</v>
      </c>
      <c r="F37" s="15">
        <v>735442</v>
      </c>
      <c r="G37" s="13">
        <f t="shared" si="9"/>
        <v>13999</v>
      </c>
      <c r="H37" s="16" t="s">
        <v>67</v>
      </c>
    </row>
    <row r="38" spans="1:8">
      <c r="A38" s="12" t="s">
        <v>68</v>
      </c>
      <c r="B38" s="13">
        <f>SUM(B39:B47)</f>
        <v>571583</v>
      </c>
      <c r="C38" s="13">
        <f t="shared" ref="C38:G38" si="10">SUM(C39:C47)</f>
        <v>132650</v>
      </c>
      <c r="D38" s="13">
        <f t="shared" si="10"/>
        <v>704233</v>
      </c>
      <c r="E38" s="13">
        <f t="shared" si="10"/>
        <v>429619</v>
      </c>
      <c r="F38" s="13">
        <f t="shared" si="10"/>
        <v>429619</v>
      </c>
      <c r="G38" s="13">
        <f t="shared" si="10"/>
        <v>274614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571583</v>
      </c>
      <c r="C42" s="15">
        <v>132650</v>
      </c>
      <c r="D42" s="13">
        <f t="shared" si="8"/>
        <v>704233</v>
      </c>
      <c r="E42" s="15">
        <v>429619</v>
      </c>
      <c r="F42" s="15">
        <v>429619</v>
      </c>
      <c r="G42" s="13">
        <f t="shared" si="11"/>
        <v>274614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2846428</v>
      </c>
      <c r="C48" s="13">
        <f t="shared" ref="C48:G48" si="12">SUM(C49:C57)</f>
        <v>-705249.55</v>
      </c>
      <c r="D48" s="13">
        <f t="shared" si="12"/>
        <v>2141178.4500000002</v>
      </c>
      <c r="E48" s="13">
        <f t="shared" si="12"/>
        <v>453551.61000000004</v>
      </c>
      <c r="F48" s="13">
        <f t="shared" si="12"/>
        <v>409007.61</v>
      </c>
      <c r="G48" s="13">
        <f t="shared" si="12"/>
        <v>1687626.8399999999</v>
      </c>
    </row>
    <row r="49" spans="1:8">
      <c r="A49" s="14" t="s">
        <v>86</v>
      </c>
      <c r="B49" s="15">
        <v>1520600</v>
      </c>
      <c r="C49" s="15">
        <v>37972.92</v>
      </c>
      <c r="D49" s="13">
        <f t="shared" si="8"/>
        <v>1558572.92</v>
      </c>
      <c r="E49" s="15">
        <v>282359.52</v>
      </c>
      <c r="F49" s="15">
        <v>237815.52</v>
      </c>
      <c r="G49" s="13">
        <f t="shared" ref="G49:G57" si="13">D49-E49</f>
        <v>1276213.3999999999</v>
      </c>
      <c r="H49" s="16" t="s">
        <v>87</v>
      </c>
    </row>
    <row r="50" spans="1:8">
      <c r="A50" s="14" t="s">
        <v>88</v>
      </c>
      <c r="B50" s="15">
        <v>0</v>
      </c>
      <c r="C50" s="15">
        <v>8190.08</v>
      </c>
      <c r="D50" s="13">
        <f t="shared" si="8"/>
        <v>8190.08</v>
      </c>
      <c r="E50" s="15">
        <v>8190.08</v>
      </c>
      <c r="F50" s="15">
        <v>8190.08</v>
      </c>
      <c r="G50" s="13">
        <f t="shared" si="13"/>
        <v>0</v>
      </c>
      <c r="H50" s="16" t="s">
        <v>89</v>
      </c>
    </row>
    <row r="51" spans="1:8">
      <c r="A51" s="14" t="s">
        <v>90</v>
      </c>
      <c r="B51" s="15">
        <v>943628</v>
      </c>
      <c r="C51" s="15">
        <v>-943628</v>
      </c>
      <c r="D51" s="13">
        <f t="shared" si="8"/>
        <v>0</v>
      </c>
      <c r="E51" s="15">
        <v>0</v>
      </c>
      <c r="F51" s="15">
        <v>0</v>
      </c>
      <c r="G51" s="13">
        <f t="shared" si="13"/>
        <v>0</v>
      </c>
      <c r="H51" s="16" t="s">
        <v>91</v>
      </c>
    </row>
    <row r="52" spans="1:8">
      <c r="A52" s="14" t="s">
        <v>92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13"/>
        <v>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5">
        <v>372200</v>
      </c>
      <c r="C54" s="15">
        <v>192215.45</v>
      </c>
      <c r="D54" s="13">
        <f t="shared" si="8"/>
        <v>564415.44999999995</v>
      </c>
      <c r="E54" s="15">
        <v>163002.01</v>
      </c>
      <c r="F54" s="15">
        <v>163002.01</v>
      </c>
      <c r="G54" s="13">
        <f t="shared" si="13"/>
        <v>401413.43999999994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5">
        <v>10000</v>
      </c>
      <c r="C57" s="15">
        <v>0</v>
      </c>
      <c r="D57" s="13">
        <f t="shared" si="8"/>
        <v>10000</v>
      </c>
      <c r="E57" s="15">
        <v>0</v>
      </c>
      <c r="F57" s="15">
        <v>0</v>
      </c>
      <c r="G57" s="13">
        <f t="shared" si="13"/>
        <v>10000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4">SUM(C59:C61)</f>
        <v>0</v>
      </c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3">
        <v>0</v>
      </c>
      <c r="C60" s="13">
        <v>0</v>
      </c>
      <c r="D60" s="13">
        <f t="shared" si="8"/>
        <v>0</v>
      </c>
      <c r="E60" s="13">
        <v>0</v>
      </c>
      <c r="F60" s="13">
        <v>0</v>
      </c>
      <c r="G60" s="13">
        <f t="shared" si="15"/>
        <v>0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0</v>
      </c>
      <c r="C84" s="11">
        <f t="shared" ref="C84:G84" si="22">C85+C93+C103+C113+C123+C133+C137+C146+C150</f>
        <v>27337567.990000002</v>
      </c>
      <c r="D84" s="11">
        <f t="shared" si="22"/>
        <v>27337567.990000002</v>
      </c>
      <c r="E84" s="11">
        <f t="shared" si="22"/>
        <v>24703596.599999998</v>
      </c>
      <c r="F84" s="11">
        <f t="shared" si="22"/>
        <v>24703350.599999998</v>
      </c>
      <c r="G84" s="11">
        <f t="shared" si="22"/>
        <v>2633971.3899999997</v>
      </c>
    </row>
    <row r="85" spans="1:8">
      <c r="A85" s="12" t="s">
        <v>15</v>
      </c>
      <c r="B85" s="13">
        <f>SUM(B86:B92)</f>
        <v>0</v>
      </c>
      <c r="C85" s="13">
        <f t="shared" ref="C85:G85" si="23">SUM(C86:C92)</f>
        <v>24534966.990000002</v>
      </c>
      <c r="D85" s="13">
        <f t="shared" si="23"/>
        <v>24534966.990000002</v>
      </c>
      <c r="E85" s="13">
        <f t="shared" si="23"/>
        <v>22948177.439999998</v>
      </c>
      <c r="F85" s="13">
        <f t="shared" si="23"/>
        <v>22948177.439999998</v>
      </c>
      <c r="G85" s="13">
        <f t="shared" si="23"/>
        <v>1586789.5499999996</v>
      </c>
    </row>
    <row r="86" spans="1:8">
      <c r="A86" s="14" t="s">
        <v>16</v>
      </c>
      <c r="B86" s="15">
        <v>0</v>
      </c>
      <c r="C86" s="15">
        <v>14614641</v>
      </c>
      <c r="D86" s="13">
        <f t="shared" ref="D86:D92" si="24">B86+C86</f>
        <v>14614641</v>
      </c>
      <c r="E86" s="15">
        <v>13759031.060000001</v>
      </c>
      <c r="F86" s="15">
        <v>13759031.060000001</v>
      </c>
      <c r="G86" s="13">
        <f t="shared" ref="G86:G92" si="25">D86-E86</f>
        <v>855609.93999999948</v>
      </c>
      <c r="H86" s="16" t="s">
        <v>150</v>
      </c>
    </row>
    <row r="87" spans="1:8">
      <c r="A87" s="14" t="s">
        <v>18</v>
      </c>
      <c r="B87" s="13">
        <v>0</v>
      </c>
      <c r="C87" s="13">
        <v>0</v>
      </c>
      <c r="D87" s="13">
        <f t="shared" si="24"/>
        <v>0</v>
      </c>
      <c r="E87" s="13">
        <v>0</v>
      </c>
      <c r="F87" s="13">
        <v>0</v>
      </c>
      <c r="G87" s="13">
        <f t="shared" si="25"/>
        <v>0</v>
      </c>
      <c r="H87" s="16" t="s">
        <v>151</v>
      </c>
    </row>
    <row r="88" spans="1:8">
      <c r="A88" s="14" t="s">
        <v>20</v>
      </c>
      <c r="B88" s="15">
        <v>0</v>
      </c>
      <c r="C88" s="15">
        <v>3983420</v>
      </c>
      <c r="D88" s="13">
        <f t="shared" si="24"/>
        <v>3983420</v>
      </c>
      <c r="E88" s="15">
        <v>3891451.48</v>
      </c>
      <c r="F88" s="15">
        <v>3891451.48</v>
      </c>
      <c r="G88" s="13">
        <f t="shared" si="25"/>
        <v>91968.520000000019</v>
      </c>
      <c r="H88" s="16" t="s">
        <v>152</v>
      </c>
    </row>
    <row r="89" spans="1:8">
      <c r="A89" s="14" t="s">
        <v>22</v>
      </c>
      <c r="B89" s="15">
        <v>0</v>
      </c>
      <c r="C89" s="15">
        <v>3338000.99</v>
      </c>
      <c r="D89" s="13">
        <f t="shared" si="24"/>
        <v>3338000.99</v>
      </c>
      <c r="E89" s="15">
        <v>3162476.58</v>
      </c>
      <c r="F89" s="15">
        <v>3162476.58</v>
      </c>
      <c r="G89" s="13">
        <f t="shared" si="25"/>
        <v>175524.41000000015</v>
      </c>
      <c r="H89" s="16" t="s">
        <v>153</v>
      </c>
    </row>
    <row r="90" spans="1:8">
      <c r="A90" s="14" t="s">
        <v>24</v>
      </c>
      <c r="B90" s="15">
        <v>0</v>
      </c>
      <c r="C90" s="15">
        <v>1276118</v>
      </c>
      <c r="D90" s="13">
        <f t="shared" si="24"/>
        <v>1276118</v>
      </c>
      <c r="E90" s="15">
        <v>1123828.56</v>
      </c>
      <c r="F90" s="15">
        <v>1123828.56</v>
      </c>
      <c r="G90" s="13">
        <f t="shared" si="25"/>
        <v>152289.43999999994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5">
        <v>0</v>
      </c>
      <c r="C92" s="15">
        <v>1322787</v>
      </c>
      <c r="D92" s="13">
        <f t="shared" si="24"/>
        <v>1322787</v>
      </c>
      <c r="E92" s="15">
        <v>1011389.76</v>
      </c>
      <c r="F92" s="15">
        <v>1011389.76</v>
      </c>
      <c r="G92" s="13">
        <f t="shared" si="25"/>
        <v>311397.24</v>
      </c>
      <c r="H92" s="16" t="s">
        <v>156</v>
      </c>
    </row>
    <row r="93" spans="1:8">
      <c r="A93" s="12" t="s">
        <v>30</v>
      </c>
      <c r="B93" s="13">
        <f>SUM(B94:B102)</f>
        <v>0</v>
      </c>
      <c r="C93" s="13">
        <f t="shared" ref="C93:G93" si="26">SUM(C94:C102)</f>
        <v>201804</v>
      </c>
      <c r="D93" s="13">
        <f t="shared" si="26"/>
        <v>201804</v>
      </c>
      <c r="E93" s="13">
        <f t="shared" si="26"/>
        <v>77278.59</v>
      </c>
      <c r="F93" s="13">
        <f t="shared" si="26"/>
        <v>77278.59</v>
      </c>
      <c r="G93" s="13">
        <f t="shared" si="26"/>
        <v>124525.41</v>
      </c>
    </row>
    <row r="94" spans="1:8">
      <c r="A94" s="14" t="s">
        <v>31</v>
      </c>
      <c r="B94" s="15">
        <v>0</v>
      </c>
      <c r="C94" s="15">
        <v>21000</v>
      </c>
      <c r="D94" s="13">
        <f t="shared" ref="D94:D102" si="27">B94+C94</f>
        <v>21000</v>
      </c>
      <c r="E94" s="15">
        <v>20779.38</v>
      </c>
      <c r="F94" s="15">
        <v>20779.38</v>
      </c>
      <c r="G94" s="13">
        <f t="shared" ref="G94:G102" si="28">D94-E94</f>
        <v>220.61999999999898</v>
      </c>
      <c r="H94" s="16" t="s">
        <v>157</v>
      </c>
    </row>
    <row r="95" spans="1:8">
      <c r="A95" s="14" t="s">
        <v>33</v>
      </c>
      <c r="B95" s="15">
        <v>0</v>
      </c>
      <c r="C95" s="15">
        <v>5000</v>
      </c>
      <c r="D95" s="13">
        <f t="shared" si="27"/>
        <v>5000</v>
      </c>
      <c r="E95" s="15">
        <v>0</v>
      </c>
      <c r="F95" s="15">
        <v>0</v>
      </c>
      <c r="G95" s="13">
        <f t="shared" si="28"/>
        <v>5000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7"/>
        <v>0</v>
      </c>
      <c r="E96" s="13">
        <v>0</v>
      </c>
      <c r="F96" s="13">
        <v>0</v>
      </c>
      <c r="G96" s="13">
        <f t="shared" si="28"/>
        <v>0</v>
      </c>
      <c r="H96" s="16" t="s">
        <v>159</v>
      </c>
    </row>
    <row r="97" spans="1:8">
      <c r="A97" s="14" t="s">
        <v>37</v>
      </c>
      <c r="B97" s="13">
        <v>0</v>
      </c>
      <c r="C97" s="13">
        <v>0</v>
      </c>
      <c r="D97" s="13">
        <f t="shared" si="27"/>
        <v>0</v>
      </c>
      <c r="E97" s="13">
        <v>0</v>
      </c>
      <c r="F97" s="13">
        <v>0</v>
      </c>
      <c r="G97" s="13">
        <f t="shared" si="28"/>
        <v>0</v>
      </c>
      <c r="H97" s="16" t="s">
        <v>160</v>
      </c>
    </row>
    <row r="98" spans="1:8">
      <c r="A98" s="21" t="s">
        <v>39</v>
      </c>
      <c r="B98" s="15">
        <v>0</v>
      </c>
      <c r="C98" s="15">
        <v>6484</v>
      </c>
      <c r="D98" s="13">
        <f t="shared" si="27"/>
        <v>6484</v>
      </c>
      <c r="E98" s="15">
        <v>0</v>
      </c>
      <c r="F98" s="15">
        <v>0</v>
      </c>
      <c r="G98" s="13">
        <f t="shared" si="28"/>
        <v>6484</v>
      </c>
      <c r="H98" s="16" t="s">
        <v>161</v>
      </c>
    </row>
    <row r="99" spans="1:8">
      <c r="A99" s="14" t="s">
        <v>41</v>
      </c>
      <c r="B99" s="15">
        <v>0</v>
      </c>
      <c r="C99" s="15">
        <v>168000</v>
      </c>
      <c r="D99" s="13">
        <f t="shared" si="27"/>
        <v>168000</v>
      </c>
      <c r="E99" s="15">
        <v>55686.96</v>
      </c>
      <c r="F99" s="15">
        <v>55686.96</v>
      </c>
      <c r="G99" s="13">
        <f t="shared" si="28"/>
        <v>112313.04000000001</v>
      </c>
      <c r="H99" s="16" t="s">
        <v>162</v>
      </c>
    </row>
    <row r="100" spans="1:8">
      <c r="A100" s="14" t="s">
        <v>43</v>
      </c>
      <c r="B100" s="13">
        <v>0</v>
      </c>
      <c r="C100" s="13">
        <v>0</v>
      </c>
      <c r="D100" s="13">
        <f t="shared" si="27"/>
        <v>0</v>
      </c>
      <c r="E100" s="13">
        <v>0</v>
      </c>
      <c r="F100" s="13">
        <v>0</v>
      </c>
      <c r="G100" s="13">
        <f t="shared" si="28"/>
        <v>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164</v>
      </c>
    </row>
    <row r="102" spans="1:8">
      <c r="A102" s="14" t="s">
        <v>47</v>
      </c>
      <c r="B102" s="15">
        <v>0</v>
      </c>
      <c r="C102" s="15">
        <v>1320</v>
      </c>
      <c r="D102" s="13">
        <f t="shared" si="27"/>
        <v>1320</v>
      </c>
      <c r="E102" s="15">
        <v>812.25</v>
      </c>
      <c r="F102" s="15">
        <v>812.25</v>
      </c>
      <c r="G102" s="13">
        <f t="shared" si="28"/>
        <v>507.75</v>
      </c>
      <c r="H102" s="16" t="s">
        <v>165</v>
      </c>
    </row>
    <row r="103" spans="1:8">
      <c r="A103" s="12" t="s">
        <v>49</v>
      </c>
      <c r="B103" s="13">
        <f>SUM(B104:B112)</f>
        <v>0</v>
      </c>
      <c r="C103" s="13">
        <f t="shared" ref="C103:G103" si="29">SUM(C104:C112)</f>
        <v>2600797</v>
      </c>
      <c r="D103" s="13">
        <f t="shared" si="29"/>
        <v>2600797</v>
      </c>
      <c r="E103" s="13">
        <f t="shared" si="29"/>
        <v>1678140.5699999998</v>
      </c>
      <c r="F103" s="13">
        <f t="shared" si="29"/>
        <v>1677894.5699999998</v>
      </c>
      <c r="G103" s="13">
        <f t="shared" si="29"/>
        <v>922656.42999999993</v>
      </c>
    </row>
    <row r="104" spans="1:8">
      <c r="A104" s="14" t="s">
        <v>50</v>
      </c>
      <c r="B104" s="15">
        <v>0</v>
      </c>
      <c r="C104" s="15">
        <v>645613</v>
      </c>
      <c r="D104" s="13">
        <f t="shared" ref="D104:D112" si="30">B104+C104</f>
        <v>645613</v>
      </c>
      <c r="E104" s="15">
        <v>486971.63</v>
      </c>
      <c r="F104" s="15">
        <v>486971.63</v>
      </c>
      <c r="G104" s="13">
        <f t="shared" ref="G104:G112" si="31">D104-E104</f>
        <v>158641.37</v>
      </c>
      <c r="H104" s="16" t="s">
        <v>166</v>
      </c>
    </row>
    <row r="105" spans="1:8">
      <c r="A105" s="14" t="s">
        <v>52</v>
      </c>
      <c r="B105" s="15">
        <v>0</v>
      </c>
      <c r="C105" s="15">
        <v>0</v>
      </c>
      <c r="D105" s="13">
        <f t="shared" si="30"/>
        <v>0</v>
      </c>
      <c r="E105" s="15">
        <v>0</v>
      </c>
      <c r="F105" s="15">
        <v>0</v>
      </c>
      <c r="G105" s="13">
        <f t="shared" si="31"/>
        <v>0</v>
      </c>
      <c r="H105" s="16" t="s">
        <v>167</v>
      </c>
    </row>
    <row r="106" spans="1:8">
      <c r="A106" s="14" t="s">
        <v>54</v>
      </c>
      <c r="B106" s="15">
        <v>0</v>
      </c>
      <c r="C106" s="15">
        <v>387600.47</v>
      </c>
      <c r="D106" s="13">
        <f t="shared" si="30"/>
        <v>387600.47</v>
      </c>
      <c r="E106" s="15">
        <v>349012.85</v>
      </c>
      <c r="F106" s="15">
        <v>349012.85</v>
      </c>
      <c r="G106" s="13">
        <f t="shared" si="31"/>
        <v>38587.619999999995</v>
      </c>
      <c r="H106" s="16" t="s">
        <v>168</v>
      </c>
    </row>
    <row r="107" spans="1:8">
      <c r="A107" s="14" t="s">
        <v>56</v>
      </c>
      <c r="B107" s="15">
        <v>0</v>
      </c>
      <c r="C107" s="15">
        <v>49400</v>
      </c>
      <c r="D107" s="13">
        <f t="shared" si="30"/>
        <v>49400</v>
      </c>
      <c r="E107" s="15">
        <v>48668.07</v>
      </c>
      <c r="F107" s="15">
        <v>48668.07</v>
      </c>
      <c r="G107" s="13">
        <f t="shared" si="31"/>
        <v>731.93000000000029</v>
      </c>
      <c r="H107" s="16" t="s">
        <v>169</v>
      </c>
    </row>
    <row r="108" spans="1:8">
      <c r="A108" s="14" t="s">
        <v>58</v>
      </c>
      <c r="B108" s="15">
        <v>0</v>
      </c>
      <c r="C108" s="15">
        <v>597086.53</v>
      </c>
      <c r="D108" s="13">
        <f t="shared" si="30"/>
        <v>597086.53</v>
      </c>
      <c r="E108" s="15">
        <v>521695.58</v>
      </c>
      <c r="F108" s="15">
        <v>521695.58</v>
      </c>
      <c r="G108" s="13">
        <f t="shared" si="31"/>
        <v>75390.950000000012</v>
      </c>
      <c r="H108" s="16" t="s">
        <v>170</v>
      </c>
    </row>
    <row r="109" spans="1:8">
      <c r="A109" s="14" t="s">
        <v>60</v>
      </c>
      <c r="B109" s="15">
        <v>0</v>
      </c>
      <c r="C109" s="15">
        <v>5000</v>
      </c>
      <c r="D109" s="13">
        <f t="shared" si="30"/>
        <v>5000</v>
      </c>
      <c r="E109" s="15">
        <v>0</v>
      </c>
      <c r="F109" s="15">
        <v>0</v>
      </c>
      <c r="G109" s="13">
        <f t="shared" si="31"/>
        <v>5000</v>
      </c>
      <c r="H109" s="16" t="s">
        <v>171</v>
      </c>
    </row>
    <row r="110" spans="1:8">
      <c r="A110" s="14" t="s">
        <v>62</v>
      </c>
      <c r="B110" s="15">
        <v>0</v>
      </c>
      <c r="C110" s="15">
        <v>446800</v>
      </c>
      <c r="D110" s="13">
        <f t="shared" si="30"/>
        <v>446800</v>
      </c>
      <c r="E110" s="15">
        <v>20631.45</v>
      </c>
      <c r="F110" s="15">
        <v>20631.45</v>
      </c>
      <c r="G110" s="13">
        <f t="shared" si="31"/>
        <v>426168.55</v>
      </c>
      <c r="H110" s="16" t="s">
        <v>172</v>
      </c>
    </row>
    <row r="111" spans="1:8">
      <c r="A111" s="14" t="s">
        <v>64</v>
      </c>
      <c r="B111" s="15">
        <v>0</v>
      </c>
      <c r="C111" s="15">
        <v>99059</v>
      </c>
      <c r="D111" s="13">
        <f t="shared" si="30"/>
        <v>99059</v>
      </c>
      <c r="E111" s="15">
        <v>9966.9</v>
      </c>
      <c r="F111" s="15">
        <v>9966.9</v>
      </c>
      <c r="G111" s="13">
        <f t="shared" si="31"/>
        <v>89092.1</v>
      </c>
      <c r="H111" s="16" t="s">
        <v>173</v>
      </c>
    </row>
    <row r="112" spans="1:8">
      <c r="A112" s="14" t="s">
        <v>66</v>
      </c>
      <c r="B112" s="15">
        <v>0</v>
      </c>
      <c r="C112" s="15">
        <v>370238</v>
      </c>
      <c r="D112" s="13">
        <f t="shared" si="30"/>
        <v>370238</v>
      </c>
      <c r="E112" s="15">
        <v>241194.09</v>
      </c>
      <c r="F112" s="15">
        <v>240948.09</v>
      </c>
      <c r="G112" s="13">
        <f t="shared" si="31"/>
        <v>129043.91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0</v>
      </c>
      <c r="D123" s="13">
        <f t="shared" si="35"/>
        <v>0</v>
      </c>
      <c r="E123" s="13">
        <f t="shared" si="35"/>
        <v>0</v>
      </c>
      <c r="F123" s="13">
        <f t="shared" si="35"/>
        <v>0</v>
      </c>
      <c r="G123" s="13">
        <f t="shared" si="35"/>
        <v>0</v>
      </c>
    </row>
    <row r="124" spans="1:8">
      <c r="A124" s="14" t="s">
        <v>86</v>
      </c>
      <c r="B124" s="13">
        <v>0</v>
      </c>
      <c r="C124" s="13">
        <v>0</v>
      </c>
      <c r="D124" s="13">
        <f t="shared" ref="D124:D132" si="36">B124+C124</f>
        <v>0</v>
      </c>
      <c r="E124" s="13">
        <v>0</v>
      </c>
      <c r="F124" s="13">
        <v>0</v>
      </c>
      <c r="G124" s="13">
        <f t="shared" ref="G124:G132" si="37">D124-E124</f>
        <v>0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3">
        <v>0</v>
      </c>
      <c r="C126" s="13">
        <v>0</v>
      </c>
      <c r="D126" s="13">
        <f t="shared" si="36"/>
        <v>0</v>
      </c>
      <c r="E126" s="13">
        <v>0</v>
      </c>
      <c r="F126" s="13">
        <v>0</v>
      </c>
      <c r="G126" s="13">
        <f t="shared" si="37"/>
        <v>0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186</v>
      </c>
    </row>
    <row r="129" spans="1:8">
      <c r="A129" s="14" t="s">
        <v>96</v>
      </c>
      <c r="B129" s="13">
        <v>0</v>
      </c>
      <c r="C129" s="13">
        <v>0</v>
      </c>
      <c r="D129" s="13">
        <f t="shared" si="36"/>
        <v>0</v>
      </c>
      <c r="E129" s="13">
        <v>0</v>
      </c>
      <c r="F129" s="13">
        <v>0</v>
      </c>
      <c r="G129" s="13">
        <f t="shared" si="37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191</v>
      </c>
    </row>
    <row r="135" spans="1:8">
      <c r="A135" s="14" t="s">
        <v>107</v>
      </c>
      <c r="B135" s="13">
        <v>0</v>
      </c>
      <c r="C135" s="13">
        <v>0</v>
      </c>
      <c r="D135" s="13">
        <f t="shared" si="39"/>
        <v>0</v>
      </c>
      <c r="E135" s="13">
        <v>0</v>
      </c>
      <c r="F135" s="13">
        <v>0</v>
      </c>
      <c r="G135" s="13">
        <f t="shared" si="40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35961267.090000004</v>
      </c>
      <c r="C159" s="11">
        <f t="shared" ref="C159:G159" si="47">C9+C84</f>
        <v>28349615.330000002</v>
      </c>
      <c r="D159" s="11">
        <f t="shared" si="47"/>
        <v>64310882.420000009</v>
      </c>
      <c r="E159" s="11">
        <f t="shared" si="47"/>
        <v>56011681.560000002</v>
      </c>
      <c r="F159" s="11">
        <f t="shared" si="47"/>
        <v>55787091.560000002</v>
      </c>
      <c r="G159" s="11">
        <f t="shared" si="47"/>
        <v>8299200.8599999994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7">
      <c r="A161" s="26"/>
    </row>
    <row r="162" spans="1:7">
      <c r="A162" s="26"/>
    </row>
    <row r="163" spans="1:7">
      <c r="A163" s="26"/>
    </row>
    <row r="164" spans="1:7">
      <c r="A164" s="26"/>
    </row>
    <row r="167" spans="1:7">
      <c r="B167" s="27"/>
      <c r="C167" s="27"/>
      <c r="F167" s="27"/>
      <c r="G167" s="27"/>
    </row>
    <row r="168" spans="1:7">
      <c r="B168" s="28" t="s">
        <v>212</v>
      </c>
      <c r="C168" s="28"/>
      <c r="D168" s="29"/>
      <c r="E168" s="29"/>
      <c r="F168" s="28" t="s">
        <v>213</v>
      </c>
      <c r="G168" s="28"/>
    </row>
    <row r="169" spans="1:7">
      <c r="B169" s="28" t="s">
        <v>214</v>
      </c>
      <c r="C169" s="28"/>
      <c r="D169" s="29"/>
      <c r="E169" s="29"/>
      <c r="F169" s="28" t="s">
        <v>215</v>
      </c>
      <c r="G169" s="28"/>
    </row>
    <row r="170" spans="1:7">
      <c r="B170" s="29"/>
      <c r="C170" s="29"/>
      <c r="D170" s="29"/>
      <c r="E170" s="29"/>
      <c r="F170" s="29"/>
      <c r="G170" s="29"/>
    </row>
  </sheetData>
  <mergeCells count="13">
    <mergeCell ref="A7:A8"/>
    <mergeCell ref="B7:F7"/>
    <mergeCell ref="G7:G8"/>
    <mergeCell ref="B168:C168"/>
    <mergeCell ref="F168:G168"/>
    <mergeCell ref="B169:C169"/>
    <mergeCell ref="F169:G169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2021-02-04T20:53:25Z</cp:lastPrinted>
  <dcterms:created xsi:type="dcterms:W3CDTF">2021-02-04T20:53:11Z</dcterms:created>
  <dcterms:modified xsi:type="dcterms:W3CDTF">2021-02-04T20:55:40Z</dcterms:modified>
</cp:coreProperties>
</file>