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90" windowHeight="7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C12" i="1"/>
  <c r="D12" i="1"/>
  <c r="B12" i="1"/>
  <c r="F19" i="1"/>
  <c r="E21" i="1"/>
  <c r="F21" i="1" s="1"/>
  <c r="E20" i="1"/>
  <c r="F20" i="1" s="1"/>
  <c r="E19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C4" i="1"/>
  <c r="D4" i="1"/>
  <c r="B4" i="1"/>
  <c r="F7" i="1"/>
  <c r="F8" i="1"/>
  <c r="F9" i="1"/>
  <c r="F10" i="1"/>
  <c r="F11" i="1"/>
  <c r="E6" i="1"/>
  <c r="F6" i="1" s="1"/>
  <c r="E7" i="1"/>
  <c r="E8" i="1"/>
  <c r="E9" i="1"/>
  <c r="E10" i="1"/>
  <c r="E11" i="1"/>
  <c r="E5" i="1"/>
  <c r="D3" i="1" l="1"/>
  <c r="E4" i="1"/>
  <c r="F5" i="1"/>
  <c r="F4" i="1" s="1"/>
  <c r="C3" i="1"/>
  <c r="F12" i="1"/>
  <c r="E12" i="1"/>
  <c r="E3" i="1" s="1"/>
  <c r="F3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<sst xmlns="http://schemas.openxmlformats.org/spreadsheetml/2006/main" count="31" uniqueCount="31">
  <si>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</si>
  <si>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</si>
  <si>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</si>
  <si>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</si>
  <si>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</si>
  <si>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</si>
  <si>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</si>
  <si>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</si>
  <si>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</si>
  <si>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</si>
  <si>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</si>
  <si>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</si>
  <si>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</si>
  <si>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</si>
  <si>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</si>
  <si>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</si>
  <si>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</si>
  <si>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</si>
  <si>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</si>
  <si>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</si>
  <si>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</si>
  <si>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</si>
  <si>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</si>
  <si>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</si>
  <si>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</si>
  <si>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</si>
  <si>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</si>
  <si>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</si>
  <si>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</si>
  <si>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</si>
  <si>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Analítico del Activo
Del 01 de Enero al 30 de Junio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</si>
</sst>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30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B4+B12</f>
        <v>155100966.66999999</v>
      </c>
      <c r="C3" s="6">
        <f t="shared" ref="C3:F3" si="0">C4+C12</f>
        <v>112747049.08</v>
      </c>
      <c r="D3" s="6">
        <f t="shared" si="0"/>
        <v>112485120.39</v>
      </c>
      <c r="E3" s="6">
        <f t="shared" si="0"/>
        <v>155362895.36000001</v>
      </c>
      <c r="F3" s="6">
        <f t="shared" si="0"/>
        <v>261928.69000000134</v>
      </c>
    </row>
    <row r="4" spans="1:6" x14ac:dyDescent="0.2">
      <c r="A4" s="7" t="s">
        <v>4</v>
      </c>
      <c r="B4" s="6">
        <f>SUM(B5:B11)</f>
        <v>29019052.949999999</v>
      </c>
      <c r="C4" s="6">
        <f t="shared" ref="C4:F4" si="1">SUM(C5:C11)</f>
        <v>112380192.98999999</v>
      </c>
      <c r="D4" s="6">
        <f t="shared" si="1"/>
        <v>112365986.44</v>
      </c>
      <c r="E4" s="6">
        <f t="shared" si="1"/>
        <v>29033259.5</v>
      </c>
      <c r="F4" s="6">
        <f t="shared" si="1"/>
        <v>14206.550000000745</v>
      </c>
    </row>
    <row r="5" spans="1:6" x14ac:dyDescent="0.2">
      <c r="A5" s="8" t="s">
        <v>5</v>
      </c>
      <c r="B5" s="9">
        <v>28672729.949999999</v>
      </c>
      <c r="C5" s="9">
        <v>74129163.879999995</v>
      </c>
      <c r="D5" s="9">
        <v>74242702.629999995</v>
      </c>
      <c r="E5" s="9">
        <f>B5+C5-D5</f>
        <v>28559191.200000003</v>
      </c>
      <c r="F5" s="9">
        <f>E5-B5</f>
        <v>-113538.74999999627</v>
      </c>
    </row>
    <row r="6" spans="1:6" x14ac:dyDescent="0.2">
      <c r="A6" s="8" t="s">
        <v>6</v>
      </c>
      <c r="B6" s="9">
        <v>340323</v>
      </c>
      <c r="C6" s="9">
        <v>38251029.109999999</v>
      </c>
      <c r="D6" s="9">
        <v>38123283.810000002</v>
      </c>
      <c r="E6" s="9">
        <f t="shared" ref="E6:E21" si="2">B6+C6-D6</f>
        <v>468068.29999999702</v>
      </c>
      <c r="F6" s="9">
        <f t="shared" ref="F6:F21" si="3">E6-B6</f>
        <v>127745.29999999702</v>
      </c>
    </row>
    <row r="7" spans="1:6" x14ac:dyDescent="0.2">
      <c r="A7" s="8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3"/>
        <v>0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3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3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3"/>
        <v>0</v>
      </c>
    </row>
    <row r="11" spans="1:6" x14ac:dyDescent="0.2">
      <c r="A11" s="8" t="s">
        <v>9</v>
      </c>
      <c r="B11" s="9">
        <v>6000</v>
      </c>
      <c r="C11" s="9">
        <v>0</v>
      </c>
      <c r="D11" s="9">
        <v>0</v>
      </c>
      <c r="E11" s="9">
        <f t="shared" si="2"/>
        <v>6000</v>
      </c>
      <c r="F11" s="9">
        <f t="shared" si="3"/>
        <v>0</v>
      </c>
    </row>
    <row r="12" spans="1:6" x14ac:dyDescent="0.2">
      <c r="A12" s="7" t="s">
        <v>10</v>
      </c>
      <c r="B12" s="6">
        <f>SUM(B13:B21)</f>
        <v>126081913.72</v>
      </c>
      <c r="C12" s="6">
        <f t="shared" ref="C12:F12" si="4">SUM(C13:C21)</f>
        <v>366856.09</v>
      </c>
      <c r="D12" s="6">
        <f t="shared" si="4"/>
        <v>119133.95</v>
      </c>
      <c r="E12" s="6">
        <f t="shared" si="4"/>
        <v>126329635.86000001</v>
      </c>
      <c r="F12" s="6">
        <f t="shared" si="4"/>
        <v>247722.1400000006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 t="shared" si="2"/>
        <v>0</v>
      </c>
      <c r="F13" s="9">
        <f t="shared" si="3"/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9">
        <f t="shared" si="2"/>
        <v>0</v>
      </c>
      <c r="F14" s="9">
        <f t="shared" si="3"/>
        <v>0</v>
      </c>
    </row>
    <row r="15" spans="1:6" x14ac:dyDescent="0.2">
      <c r="A15" s="8" t="s">
        <v>13</v>
      </c>
      <c r="B15" s="10">
        <v>126584895.41</v>
      </c>
      <c r="C15" s="10">
        <v>0</v>
      </c>
      <c r="D15" s="10">
        <v>0</v>
      </c>
      <c r="E15" s="9">
        <f t="shared" si="2"/>
        <v>126584895.41</v>
      </c>
      <c r="F15" s="9">
        <f t="shared" si="3"/>
        <v>0</v>
      </c>
    </row>
    <row r="16" spans="1:6" x14ac:dyDescent="0.2">
      <c r="A16" s="8" t="s">
        <v>14</v>
      </c>
      <c r="B16" s="9">
        <v>35464157.960000001</v>
      </c>
      <c r="C16" s="9">
        <v>247722.14</v>
      </c>
      <c r="D16" s="9">
        <v>119133.95</v>
      </c>
      <c r="E16" s="9">
        <f t="shared" si="2"/>
        <v>35592746.149999999</v>
      </c>
      <c r="F16" s="9">
        <f t="shared" si="3"/>
        <v>128588.18999999762</v>
      </c>
    </row>
    <row r="17" spans="1:6" x14ac:dyDescent="0.2">
      <c r="A17" s="8" t="s">
        <v>15</v>
      </c>
      <c r="B17" s="9">
        <v>0</v>
      </c>
      <c r="C17" s="9">
        <v>0</v>
      </c>
      <c r="D17" s="9">
        <v>0</v>
      </c>
      <c r="E17" s="9">
        <f t="shared" si="2"/>
        <v>0</v>
      </c>
      <c r="F17" s="9">
        <f t="shared" si="3"/>
        <v>0</v>
      </c>
    </row>
    <row r="18" spans="1:6" x14ac:dyDescent="0.2">
      <c r="A18" s="8" t="s">
        <v>16</v>
      </c>
      <c r="B18" s="9">
        <v>-35967139.649999999</v>
      </c>
      <c r="C18" s="9">
        <v>119133.95</v>
      </c>
      <c r="D18" s="9">
        <v>0</v>
      </c>
      <c r="E18" s="9">
        <f t="shared" si="2"/>
        <v>-35848005.699999996</v>
      </c>
      <c r="F18" s="9">
        <f t="shared" si="3"/>
        <v>119133.95000000298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2"/>
        <v>0</v>
      </c>
      <c r="F19" s="9">
        <f t="shared" si="3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2"/>
        <v>0</v>
      </c>
      <c r="F20" s="9">
        <f t="shared" si="3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2"/>
        <v>0</v>
      </c>
      <c r="F21" s="9">
        <f t="shared" si="3"/>
        <v>0</v>
      </c>
    </row>
    <row r="23" spans="1:6" ht="12.75" x14ac:dyDescent="0.2">
      <c r="A23" s="2" t="s">
        <v>25</v>
      </c>
    </row>
    <row r="29" spans="1:6" x14ac:dyDescent="0.2">
      <c r="A29" s="12"/>
      <c r="D29" s="12"/>
      <c r="E29" s="12"/>
    </row>
    <row r="30" spans="1:6" ht="12.75" x14ac:dyDescent="0.2">
      <c r="A30" s="11" t="s">
        <v>26</v>
      </c>
      <c r="D30" s="16" t="s">
        <v>28</v>
      </c>
      <c r="E30" s="16"/>
    </row>
    <row r="31" spans="1:6" ht="12.75" x14ac:dyDescent="0.2">
      <c r="A31" s="11" t="s">
        <v>27</v>
      </c>
      <c r="D31" s="17" t="s">
        <v>29</v>
      </c>
      <c r="E31" s="17"/>
    </row>
  </sheetData>
  <sheetProtection formatCells="0" formatColumns="0" formatRows="0" autoFilter="0"/>
  <mergeCells count="3">
    <mergeCell ref="A1:F1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1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2021-07-09T20:17:49Z</cp:lastPrinted>
  <dcterms:created xsi:type="dcterms:W3CDTF">2014-02-09T04:04:15Z</dcterms:created>
  <dcterms:modified xsi:type="dcterms:W3CDTF">2021-07-21T23:59:21Z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