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LDF CON FIRMA\"/>
    </mc:Choice>
  </mc:AlternateContent>
  <bookViews>
    <workbookView xWindow="0" yWindow="0" windowWidth="20490" windowHeight="7650"/>
  </bookViews>
  <sheets>
    <sheet name="F6A" sheetId="1" r:id="rId1"/>
  </sheets>
  <definedNames>
    <definedName name="_xlnm.Print_Area" localSheetId="0">F6A!$A$1:$G$168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G156" i="1"/>
  <c r="D156" i="1"/>
  <c r="D155" i="1"/>
  <c r="G155" i="1" s="1"/>
  <c r="G154" i="1"/>
  <c r="D154" i="1"/>
  <c r="D153" i="1"/>
  <c r="G153" i="1" s="1"/>
  <c r="G152" i="1"/>
  <c r="D152" i="1"/>
  <c r="D151" i="1"/>
  <c r="G151" i="1" s="1"/>
  <c r="F150" i="1"/>
  <c r="E150" i="1"/>
  <c r="D150" i="1"/>
  <c r="C150" i="1"/>
  <c r="B150" i="1"/>
  <c r="D149" i="1"/>
  <c r="G149" i="1" s="1"/>
  <c r="G148" i="1"/>
  <c r="D148" i="1"/>
  <c r="D147" i="1"/>
  <c r="G147" i="1" s="1"/>
  <c r="F146" i="1"/>
  <c r="E146" i="1"/>
  <c r="D146" i="1"/>
  <c r="C146" i="1"/>
  <c r="B146" i="1"/>
  <c r="D145" i="1"/>
  <c r="G145" i="1" s="1"/>
  <c r="G144" i="1"/>
  <c r="D144" i="1"/>
  <c r="D143" i="1"/>
  <c r="G143" i="1" s="1"/>
  <c r="G142" i="1"/>
  <c r="D142" i="1"/>
  <c r="D141" i="1"/>
  <c r="G141" i="1" s="1"/>
  <c r="G140" i="1"/>
  <c r="D140" i="1"/>
  <c r="D139" i="1"/>
  <c r="D137" i="1" s="1"/>
  <c r="G138" i="1"/>
  <c r="D138" i="1"/>
  <c r="F137" i="1"/>
  <c r="E137" i="1"/>
  <c r="C137" i="1"/>
  <c r="B137" i="1"/>
  <c r="G136" i="1"/>
  <c r="D136" i="1"/>
  <c r="D135" i="1"/>
  <c r="D133" i="1" s="1"/>
  <c r="G134" i="1"/>
  <c r="D134" i="1"/>
  <c r="F133" i="1"/>
  <c r="E133" i="1"/>
  <c r="C133" i="1"/>
  <c r="B133" i="1"/>
  <c r="G132" i="1"/>
  <c r="D132" i="1"/>
  <c r="D131" i="1"/>
  <c r="G131" i="1" s="1"/>
  <c r="G130" i="1"/>
  <c r="D130" i="1"/>
  <c r="D129" i="1"/>
  <c r="G129" i="1" s="1"/>
  <c r="G128" i="1"/>
  <c r="D128" i="1"/>
  <c r="D127" i="1"/>
  <c r="G127" i="1" s="1"/>
  <c r="G126" i="1"/>
  <c r="D126" i="1"/>
  <c r="D125" i="1"/>
  <c r="D123" i="1" s="1"/>
  <c r="G124" i="1"/>
  <c r="D124" i="1"/>
  <c r="F123" i="1"/>
  <c r="E123" i="1"/>
  <c r="C123" i="1"/>
  <c r="B123" i="1"/>
  <c r="G122" i="1"/>
  <c r="D122" i="1"/>
  <c r="D121" i="1"/>
  <c r="G121" i="1" s="1"/>
  <c r="G120" i="1"/>
  <c r="D120" i="1"/>
  <c r="D119" i="1"/>
  <c r="G119" i="1" s="1"/>
  <c r="G118" i="1"/>
  <c r="D118" i="1"/>
  <c r="D117" i="1"/>
  <c r="G117" i="1" s="1"/>
  <c r="G116" i="1"/>
  <c r="D116" i="1"/>
  <c r="D115" i="1"/>
  <c r="D113" i="1" s="1"/>
  <c r="G114" i="1"/>
  <c r="D114" i="1"/>
  <c r="F113" i="1"/>
  <c r="E113" i="1"/>
  <c r="C113" i="1"/>
  <c r="B113" i="1"/>
  <c r="G112" i="1"/>
  <c r="D112" i="1"/>
  <c r="D111" i="1"/>
  <c r="G111" i="1" s="1"/>
  <c r="G110" i="1"/>
  <c r="D110" i="1"/>
  <c r="D109" i="1"/>
  <c r="G109" i="1" s="1"/>
  <c r="G108" i="1"/>
  <c r="D108" i="1"/>
  <c r="D107" i="1"/>
  <c r="G107" i="1" s="1"/>
  <c r="G106" i="1"/>
  <c r="D106" i="1"/>
  <c r="D105" i="1"/>
  <c r="D103" i="1" s="1"/>
  <c r="G104" i="1"/>
  <c r="D104" i="1"/>
  <c r="F103" i="1"/>
  <c r="E103" i="1"/>
  <c r="C103" i="1"/>
  <c r="B103" i="1"/>
  <c r="G102" i="1"/>
  <c r="D102" i="1"/>
  <c r="D101" i="1"/>
  <c r="G101" i="1" s="1"/>
  <c r="G100" i="1"/>
  <c r="D100" i="1"/>
  <c r="D99" i="1"/>
  <c r="G99" i="1" s="1"/>
  <c r="G98" i="1"/>
  <c r="D98" i="1"/>
  <c r="D97" i="1"/>
  <c r="G97" i="1" s="1"/>
  <c r="G96" i="1"/>
  <c r="D96" i="1"/>
  <c r="D95" i="1"/>
  <c r="D93" i="1" s="1"/>
  <c r="G94" i="1"/>
  <c r="D94" i="1"/>
  <c r="F93" i="1"/>
  <c r="E93" i="1"/>
  <c r="C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D85" i="1" s="1"/>
  <c r="D84" i="1" s="1"/>
  <c r="G86" i="1"/>
  <c r="D86" i="1"/>
  <c r="F85" i="1"/>
  <c r="F84" i="1" s="1"/>
  <c r="E85" i="1"/>
  <c r="E84" i="1" s="1"/>
  <c r="C85" i="1"/>
  <c r="B85" i="1"/>
  <c r="B84" i="1" s="1"/>
  <c r="C84" i="1"/>
  <c r="D82" i="1"/>
  <c r="G82" i="1" s="1"/>
  <c r="G81" i="1"/>
  <c r="D81" i="1"/>
  <c r="D80" i="1"/>
  <c r="G80" i="1" s="1"/>
  <c r="G79" i="1"/>
  <c r="D79" i="1"/>
  <c r="D78" i="1"/>
  <c r="G78" i="1" s="1"/>
  <c r="G77" i="1"/>
  <c r="D77" i="1"/>
  <c r="D76" i="1"/>
  <c r="D75" i="1" s="1"/>
  <c r="F75" i="1"/>
  <c r="E75" i="1"/>
  <c r="C75" i="1"/>
  <c r="B75" i="1"/>
  <c r="D74" i="1"/>
  <c r="G74" i="1" s="1"/>
  <c r="G73" i="1"/>
  <c r="D73" i="1"/>
  <c r="D72" i="1"/>
  <c r="G72" i="1" s="1"/>
  <c r="F71" i="1"/>
  <c r="E71" i="1"/>
  <c r="D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D62" i="1" s="1"/>
  <c r="G63" i="1"/>
  <c r="D63" i="1"/>
  <c r="F62" i="1"/>
  <c r="E62" i="1"/>
  <c r="C62" i="1"/>
  <c r="B62" i="1"/>
  <c r="G61" i="1"/>
  <c r="D61" i="1"/>
  <c r="D60" i="1"/>
  <c r="D58" i="1" s="1"/>
  <c r="G59" i="1"/>
  <c r="D59" i="1"/>
  <c r="F58" i="1"/>
  <c r="E58" i="1"/>
  <c r="C58" i="1"/>
  <c r="B58" i="1"/>
  <c r="G57" i="1"/>
  <c r="D57" i="1"/>
  <c r="D56" i="1"/>
  <c r="G56" i="1" s="1"/>
  <c r="G55" i="1"/>
  <c r="D55" i="1"/>
  <c r="D54" i="1"/>
  <c r="G54" i="1" s="1"/>
  <c r="G53" i="1"/>
  <c r="D53" i="1"/>
  <c r="D52" i="1"/>
  <c r="G52" i="1" s="1"/>
  <c r="G51" i="1"/>
  <c r="D51" i="1"/>
  <c r="D50" i="1"/>
  <c r="D48" i="1" s="1"/>
  <c r="G49" i="1"/>
  <c r="D49" i="1"/>
  <c r="F48" i="1"/>
  <c r="E48" i="1"/>
  <c r="C48" i="1"/>
  <c r="B48" i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D38" i="1" s="1"/>
  <c r="G39" i="1"/>
  <c r="D39" i="1"/>
  <c r="F38" i="1"/>
  <c r="E38" i="1"/>
  <c r="C38" i="1"/>
  <c r="B38" i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D28" i="1" s="1"/>
  <c r="G29" i="1"/>
  <c r="D29" i="1"/>
  <c r="F28" i="1"/>
  <c r="E28" i="1"/>
  <c r="C28" i="1"/>
  <c r="B28" i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D18" i="1" s="1"/>
  <c r="G19" i="1"/>
  <c r="D19" i="1"/>
  <c r="F18" i="1"/>
  <c r="E18" i="1"/>
  <c r="C18" i="1"/>
  <c r="B18" i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D9" i="1" s="1"/>
  <c r="D159" i="1" s="1"/>
  <c r="G11" i="1"/>
  <c r="D11" i="1"/>
  <c r="F10" i="1"/>
  <c r="F9" i="1" s="1"/>
  <c r="F159" i="1" s="1"/>
  <c r="E10" i="1"/>
  <c r="E9" i="1" s="1"/>
  <c r="E159" i="1" s="1"/>
  <c r="C10" i="1"/>
  <c r="B10" i="1"/>
  <c r="B9" i="1" s="1"/>
  <c r="B159" i="1" s="1"/>
  <c r="C9" i="1"/>
  <c r="C159" i="1" s="1"/>
  <c r="G38" i="1" l="1"/>
  <c r="G10" i="1"/>
  <c r="G71" i="1"/>
  <c r="G146" i="1"/>
  <c r="G123" i="1"/>
  <c r="G150" i="1"/>
  <c r="G12" i="1"/>
  <c r="G20" i="1"/>
  <c r="G18" i="1" s="1"/>
  <c r="G30" i="1"/>
  <c r="G28" i="1" s="1"/>
  <c r="G40" i="1"/>
  <c r="G50" i="1"/>
  <c r="G48" i="1" s="1"/>
  <c r="G60" i="1"/>
  <c r="G58" i="1" s="1"/>
  <c r="G64" i="1"/>
  <c r="G62" i="1" s="1"/>
  <c r="G76" i="1"/>
  <c r="G75" i="1" s="1"/>
  <c r="G87" i="1"/>
  <c r="G85" i="1" s="1"/>
  <c r="G95" i="1"/>
  <c r="G93" i="1" s="1"/>
  <c r="G105" i="1"/>
  <c r="G103" i="1" s="1"/>
  <c r="G115" i="1"/>
  <c r="G113" i="1" s="1"/>
  <c r="G125" i="1"/>
  <c r="G135" i="1"/>
  <c r="G133" i="1" s="1"/>
  <c r="G139" i="1"/>
  <c r="G137" i="1" s="1"/>
  <c r="G84" i="1" l="1"/>
  <c r="G9" i="1"/>
  <c r="G159" i="1" s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<sst xmlns="http://schemas.openxmlformats.org/spreadsheetml/2006/main" count="289" uniqueCount="216">
  <si>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</si>
  <si>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 xml:space="preserve"> INSTITUTO TECNOLOGICO SUPERIOR DEL SUR DE GUANAJUATO</t>
  </si>
  <si>
    <t>Estado Analítico del Ejercicio del Presupuesto de Egresos Detallado - LDF</t>
  </si>
  <si>
    <t xml:space="preserve">Clasificación por Objeto del Gasto (Capítulo y Concepto) </t>
  </si>
  <si>
    <t>del 01 de Enero al 30 de Junio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</si>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</sst>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7" fillId="0" borderId="6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GridLines="0" tabSelected="1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37836839</v>
      </c>
      <c r="C9" s="11">
        <f t="shared" ref="C9:G9" si="0">C10+C18+C189+C28+C38+C48+C58+C62+C71+C75</f>
        <v>488462.70999999996</v>
      </c>
      <c r="D9" s="11">
        <f t="shared" si="0"/>
        <v>38325301.710000001</v>
      </c>
      <c r="E9" s="11">
        <f t="shared" si="0"/>
        <v>13474920.090000004</v>
      </c>
      <c r="F9" s="11">
        <f t="shared" si="0"/>
        <v>13474920.090000004</v>
      </c>
      <c r="G9" s="11">
        <f t="shared" si="0"/>
        <v>24850381.620000001</v>
      </c>
    </row>
    <row r="10" spans="1:8">
      <c r="A10" s="12" t="s">
        <v>15</v>
      </c>
      <c r="B10" s="13">
        <f>SUM(B11:B17)</f>
        <v>26890916</v>
      </c>
      <c r="C10" s="13">
        <f t="shared" ref="C10:G10" si="1">SUM(C11:C17)</f>
        <v>-63524</v>
      </c>
      <c r="D10" s="13">
        <f t="shared" si="1"/>
        <v>26827392</v>
      </c>
      <c r="E10" s="13">
        <f t="shared" si="1"/>
        <v>11447317.550000001</v>
      </c>
      <c r="F10" s="13">
        <f t="shared" si="1"/>
        <v>11447317.550000001</v>
      </c>
      <c r="G10" s="13">
        <f t="shared" si="1"/>
        <v>15380074.449999999</v>
      </c>
    </row>
    <row r="11" spans="1:8">
      <c r="A11" s="14" t="s">
        <v>16</v>
      </c>
      <c r="B11" s="15">
        <v>15128778</v>
      </c>
      <c r="C11" s="15">
        <v>-63524</v>
      </c>
      <c r="D11" s="13">
        <f>B11+C11</f>
        <v>15065254</v>
      </c>
      <c r="E11" s="15">
        <v>6821951.1399999997</v>
      </c>
      <c r="F11" s="15">
        <v>6821951.1399999997</v>
      </c>
      <c r="G11" s="13">
        <f>D11-E11</f>
        <v>8243302.8600000003</v>
      </c>
      <c r="H11" s="16" t="s">
        <v>17</v>
      </c>
    </row>
    <row r="12" spans="1:8">
      <c r="A12" s="14" t="s">
        <v>18</v>
      </c>
      <c r="B12" s="15">
        <v>1200000</v>
      </c>
      <c r="C12" s="15">
        <v>0</v>
      </c>
      <c r="D12" s="13">
        <f t="shared" ref="D12:D17" si="2">B12+C12</f>
        <v>1200000</v>
      </c>
      <c r="E12" s="15">
        <v>372081.3</v>
      </c>
      <c r="F12" s="15">
        <v>372081.3</v>
      </c>
      <c r="G12" s="13">
        <f t="shared" ref="G12:G17" si="3">D12-E12</f>
        <v>827918.7</v>
      </c>
      <c r="H12" s="16" t="s">
        <v>19</v>
      </c>
    </row>
    <row r="13" spans="1:8">
      <c r="A13" s="14" t="s">
        <v>20</v>
      </c>
      <c r="B13" s="15">
        <v>4443898</v>
      </c>
      <c r="C13" s="15">
        <v>0</v>
      </c>
      <c r="D13" s="13">
        <f t="shared" si="2"/>
        <v>4443898</v>
      </c>
      <c r="E13" s="15">
        <v>1588591.67</v>
      </c>
      <c r="F13" s="15">
        <v>1588591.67</v>
      </c>
      <c r="G13" s="13">
        <f t="shared" si="3"/>
        <v>2855306.33</v>
      </c>
      <c r="H13" s="16" t="s">
        <v>21</v>
      </c>
    </row>
    <row r="14" spans="1:8">
      <c r="A14" s="14" t="s">
        <v>22</v>
      </c>
      <c r="B14" s="15">
        <v>3518676</v>
      </c>
      <c r="C14" s="15">
        <v>0</v>
      </c>
      <c r="D14" s="13">
        <f t="shared" si="2"/>
        <v>3518676</v>
      </c>
      <c r="E14" s="15">
        <v>1651132.8</v>
      </c>
      <c r="F14" s="15">
        <v>1651132.8</v>
      </c>
      <c r="G14" s="13">
        <f t="shared" si="3"/>
        <v>1867543.2</v>
      </c>
      <c r="H14" s="16" t="s">
        <v>23</v>
      </c>
    </row>
    <row r="15" spans="1:8">
      <c r="A15" s="14" t="s">
        <v>24</v>
      </c>
      <c r="B15" s="15">
        <v>2599564</v>
      </c>
      <c r="C15" s="15">
        <v>0</v>
      </c>
      <c r="D15" s="13">
        <f t="shared" si="2"/>
        <v>2599564</v>
      </c>
      <c r="E15" s="15">
        <v>1013560.64</v>
      </c>
      <c r="F15" s="15">
        <v>1013560.64</v>
      </c>
      <c r="G15" s="13">
        <f t="shared" si="3"/>
        <v>1586003.3599999999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3056786</v>
      </c>
      <c r="C18" s="13">
        <f t="shared" ref="C18:G18" si="4">SUM(C19:C27)</f>
        <v>120781.85999999999</v>
      </c>
      <c r="D18" s="13">
        <f t="shared" si="4"/>
        <v>3177567.86</v>
      </c>
      <c r="E18" s="13">
        <f t="shared" si="4"/>
        <v>276707.21999999997</v>
      </c>
      <c r="F18" s="13">
        <f t="shared" si="4"/>
        <v>276707.21999999997</v>
      </c>
      <c r="G18" s="13">
        <f t="shared" si="4"/>
        <v>2900860.6400000006</v>
      </c>
    </row>
    <row r="19" spans="1:8">
      <c r="A19" s="14" t="s">
        <v>31</v>
      </c>
      <c r="B19" s="15">
        <v>1566023</v>
      </c>
      <c r="C19" s="15">
        <v>-123750</v>
      </c>
      <c r="D19" s="13">
        <f t="shared" ref="D19:D27" si="5">B19+C19</f>
        <v>1442273</v>
      </c>
      <c r="E19" s="15">
        <v>103721.76</v>
      </c>
      <c r="F19" s="15">
        <v>103721.76</v>
      </c>
      <c r="G19" s="13">
        <f t="shared" ref="G19:G27" si="6">D19-E19</f>
        <v>1338551.24</v>
      </c>
      <c r="H19" s="16" t="s">
        <v>32</v>
      </c>
    </row>
    <row r="20" spans="1:8">
      <c r="A20" s="14" t="s">
        <v>33</v>
      </c>
      <c r="B20" s="15">
        <v>133000</v>
      </c>
      <c r="C20" s="15">
        <v>0</v>
      </c>
      <c r="D20" s="13">
        <f t="shared" si="5"/>
        <v>133000</v>
      </c>
      <c r="E20" s="15">
        <v>16890.240000000002</v>
      </c>
      <c r="F20" s="15">
        <v>16890.240000000002</v>
      </c>
      <c r="G20" s="13">
        <f t="shared" si="6"/>
        <v>116109.75999999999</v>
      </c>
      <c r="H20" s="16" t="s">
        <v>34</v>
      </c>
    </row>
    <row r="21" spans="1:8">
      <c r="A21" s="14" t="s">
        <v>35</v>
      </c>
      <c r="B21" s="15">
        <v>7000</v>
      </c>
      <c r="C21" s="15">
        <v>0</v>
      </c>
      <c r="D21" s="13">
        <f t="shared" si="5"/>
        <v>7000</v>
      </c>
      <c r="E21" s="15">
        <v>0</v>
      </c>
      <c r="F21" s="15">
        <v>0</v>
      </c>
      <c r="G21" s="13">
        <f t="shared" si="6"/>
        <v>7000</v>
      </c>
      <c r="H21" s="16" t="s">
        <v>36</v>
      </c>
    </row>
    <row r="22" spans="1:8">
      <c r="A22" s="14" t="s">
        <v>37</v>
      </c>
      <c r="B22" s="15">
        <v>197350</v>
      </c>
      <c r="C22" s="15">
        <v>0</v>
      </c>
      <c r="D22" s="13">
        <f t="shared" si="5"/>
        <v>197350</v>
      </c>
      <c r="E22" s="15">
        <v>14747.73</v>
      </c>
      <c r="F22" s="15">
        <v>14747.73</v>
      </c>
      <c r="G22" s="13">
        <f t="shared" si="6"/>
        <v>182602.27</v>
      </c>
      <c r="H22" s="16" t="s">
        <v>38</v>
      </c>
    </row>
    <row r="23" spans="1:8">
      <c r="A23" s="14" t="s">
        <v>39</v>
      </c>
      <c r="B23" s="15">
        <v>105658</v>
      </c>
      <c r="C23" s="15">
        <v>0</v>
      </c>
      <c r="D23" s="13">
        <f t="shared" si="5"/>
        <v>105658</v>
      </c>
      <c r="E23" s="15">
        <v>8458.16</v>
      </c>
      <c r="F23" s="15">
        <v>8458.16</v>
      </c>
      <c r="G23" s="13">
        <f t="shared" si="6"/>
        <v>97199.84</v>
      </c>
      <c r="H23" s="16" t="s">
        <v>40</v>
      </c>
    </row>
    <row r="24" spans="1:8">
      <c r="A24" s="14" t="s">
        <v>41</v>
      </c>
      <c r="B24" s="15">
        <v>276800</v>
      </c>
      <c r="C24" s="15">
        <v>0</v>
      </c>
      <c r="D24" s="13">
        <f t="shared" si="5"/>
        <v>276800</v>
      </c>
      <c r="E24" s="15">
        <v>62880.67</v>
      </c>
      <c r="F24" s="15">
        <v>62880.67</v>
      </c>
      <c r="G24" s="13">
        <f t="shared" si="6"/>
        <v>213919.33000000002</v>
      </c>
      <c r="H24" s="16" t="s">
        <v>42</v>
      </c>
    </row>
    <row r="25" spans="1:8">
      <c r="A25" s="14" t="s">
        <v>43</v>
      </c>
      <c r="B25" s="15">
        <v>176500</v>
      </c>
      <c r="C25" s="15">
        <v>191281.86</v>
      </c>
      <c r="D25" s="13">
        <f t="shared" si="5"/>
        <v>367781.86</v>
      </c>
      <c r="E25" s="15">
        <v>51281.86</v>
      </c>
      <c r="F25" s="15">
        <v>51281.86</v>
      </c>
      <c r="G25" s="13">
        <f t="shared" si="6"/>
        <v>316500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594455</v>
      </c>
      <c r="C27" s="15">
        <v>53250</v>
      </c>
      <c r="D27" s="13">
        <f t="shared" si="5"/>
        <v>647705</v>
      </c>
      <c r="E27" s="15">
        <v>18726.8</v>
      </c>
      <c r="F27" s="15">
        <v>18726.8</v>
      </c>
      <c r="G27" s="13">
        <f t="shared" si="6"/>
        <v>628978.19999999995</v>
      </c>
      <c r="H27" s="16" t="s">
        <v>48</v>
      </c>
    </row>
    <row r="28" spans="1:8">
      <c r="A28" s="12" t="s">
        <v>49</v>
      </c>
      <c r="B28" s="13">
        <f>SUM(B29:B37)</f>
        <v>6637737</v>
      </c>
      <c r="C28" s="13">
        <f t="shared" ref="C28:G28" si="7">SUM(C29:C37)</f>
        <v>216318.63</v>
      </c>
      <c r="D28" s="13">
        <f t="shared" si="7"/>
        <v>6854055.6299999999</v>
      </c>
      <c r="E28" s="13">
        <f t="shared" si="7"/>
        <v>1463060.1300000001</v>
      </c>
      <c r="F28" s="13">
        <f t="shared" si="7"/>
        <v>1463060.1300000001</v>
      </c>
      <c r="G28" s="13">
        <f t="shared" si="7"/>
        <v>5390995.5</v>
      </c>
    </row>
    <row r="29" spans="1:8">
      <c r="A29" s="14" t="s">
        <v>50</v>
      </c>
      <c r="B29" s="15">
        <v>689783</v>
      </c>
      <c r="C29" s="15">
        <v>42500</v>
      </c>
      <c r="D29" s="13">
        <f t="shared" ref="D29:D82" si="8">B29+C29</f>
        <v>732283</v>
      </c>
      <c r="E29" s="15">
        <v>220218.3</v>
      </c>
      <c r="F29" s="15">
        <v>220218.3</v>
      </c>
      <c r="G29" s="13">
        <f t="shared" ref="G29:G37" si="9">D29-E29</f>
        <v>512064.7</v>
      </c>
      <c r="H29" s="16" t="s">
        <v>51</v>
      </c>
    </row>
    <row r="30" spans="1:8">
      <c r="A30" s="14" t="s">
        <v>52</v>
      </c>
      <c r="B30" s="15">
        <v>835606</v>
      </c>
      <c r="C30" s="15">
        <v>44953.51</v>
      </c>
      <c r="D30" s="13">
        <f t="shared" si="8"/>
        <v>880559.51</v>
      </c>
      <c r="E30" s="15">
        <v>108883.51</v>
      </c>
      <c r="F30" s="15">
        <v>108883.51</v>
      </c>
      <c r="G30" s="13">
        <f t="shared" si="9"/>
        <v>771676</v>
      </c>
      <c r="H30" s="16" t="s">
        <v>53</v>
      </c>
    </row>
    <row r="31" spans="1:8">
      <c r="A31" s="14" t="s">
        <v>54</v>
      </c>
      <c r="B31" s="15">
        <v>1143110</v>
      </c>
      <c r="C31" s="15">
        <v>0</v>
      </c>
      <c r="D31" s="13">
        <f t="shared" si="8"/>
        <v>1143110</v>
      </c>
      <c r="E31" s="15">
        <v>262179.21999999997</v>
      </c>
      <c r="F31" s="15">
        <v>262179.21999999997</v>
      </c>
      <c r="G31" s="13">
        <f t="shared" si="9"/>
        <v>880930.78</v>
      </c>
      <c r="H31" s="16" t="s">
        <v>55</v>
      </c>
    </row>
    <row r="32" spans="1:8">
      <c r="A32" s="14" t="s">
        <v>56</v>
      </c>
      <c r="B32" s="15">
        <v>365000</v>
      </c>
      <c r="C32" s="15">
        <v>24175.119999999999</v>
      </c>
      <c r="D32" s="13">
        <f t="shared" si="8"/>
        <v>389175.12</v>
      </c>
      <c r="E32" s="15">
        <v>87797.62</v>
      </c>
      <c r="F32" s="15">
        <v>87797.62</v>
      </c>
      <c r="G32" s="13">
        <f t="shared" si="9"/>
        <v>301377.5</v>
      </c>
      <c r="H32" s="16" t="s">
        <v>57</v>
      </c>
    </row>
    <row r="33" spans="1:8">
      <c r="A33" s="14" t="s">
        <v>58</v>
      </c>
      <c r="B33" s="15">
        <v>1486599</v>
      </c>
      <c r="C33" s="15">
        <v>30000</v>
      </c>
      <c r="D33" s="13">
        <f t="shared" si="8"/>
        <v>1516599</v>
      </c>
      <c r="E33" s="15">
        <v>261812.68</v>
      </c>
      <c r="F33" s="15">
        <v>261812.68</v>
      </c>
      <c r="G33" s="13">
        <f t="shared" si="9"/>
        <v>1254786.32</v>
      </c>
      <c r="H33" s="16" t="s">
        <v>59</v>
      </c>
    </row>
    <row r="34" spans="1:8">
      <c r="A34" s="14" t="s">
        <v>60</v>
      </c>
      <c r="B34" s="15">
        <v>321200</v>
      </c>
      <c r="C34" s="15">
        <v>0</v>
      </c>
      <c r="D34" s="13">
        <f t="shared" si="8"/>
        <v>321200</v>
      </c>
      <c r="E34" s="15">
        <v>28900</v>
      </c>
      <c r="F34" s="15">
        <v>28900</v>
      </c>
      <c r="G34" s="13">
        <f t="shared" si="9"/>
        <v>292300</v>
      </c>
      <c r="H34" s="16" t="s">
        <v>61</v>
      </c>
    </row>
    <row r="35" spans="1:8">
      <c r="A35" s="14" t="s">
        <v>62</v>
      </c>
      <c r="B35" s="15">
        <v>336300</v>
      </c>
      <c r="C35" s="15">
        <v>-13920</v>
      </c>
      <c r="D35" s="13">
        <f t="shared" si="8"/>
        <v>322380</v>
      </c>
      <c r="E35" s="15">
        <v>24476.91</v>
      </c>
      <c r="F35" s="15">
        <v>24476.91</v>
      </c>
      <c r="G35" s="13">
        <f t="shared" si="9"/>
        <v>297903.09000000003</v>
      </c>
      <c r="H35" s="16" t="s">
        <v>63</v>
      </c>
    </row>
    <row r="36" spans="1:8">
      <c r="A36" s="14" t="s">
        <v>64</v>
      </c>
      <c r="B36" s="15">
        <v>559200</v>
      </c>
      <c r="C36" s="15">
        <v>88610</v>
      </c>
      <c r="D36" s="13">
        <f t="shared" si="8"/>
        <v>647810</v>
      </c>
      <c r="E36" s="15">
        <v>134817.12</v>
      </c>
      <c r="F36" s="15">
        <v>134817.12</v>
      </c>
      <c r="G36" s="13">
        <f t="shared" si="9"/>
        <v>512992.88</v>
      </c>
      <c r="H36" s="16" t="s">
        <v>65</v>
      </c>
    </row>
    <row r="37" spans="1:8">
      <c r="A37" s="14" t="s">
        <v>66</v>
      </c>
      <c r="B37" s="15">
        <v>900939</v>
      </c>
      <c r="C37" s="15">
        <v>0</v>
      </c>
      <c r="D37" s="13">
        <f t="shared" si="8"/>
        <v>900939</v>
      </c>
      <c r="E37" s="15">
        <v>333974.77</v>
      </c>
      <c r="F37" s="15">
        <v>333974.77</v>
      </c>
      <c r="G37" s="13">
        <f t="shared" si="9"/>
        <v>566964.23</v>
      </c>
      <c r="H37" s="16" t="s">
        <v>67</v>
      </c>
    </row>
    <row r="38" spans="1:8">
      <c r="A38" s="12" t="s">
        <v>68</v>
      </c>
      <c r="B38" s="13">
        <f>SUM(B39:B47)</f>
        <v>207500</v>
      </c>
      <c r="C38" s="13">
        <f t="shared" ref="C38:G38" si="10">SUM(C39:C47)</f>
        <v>60000</v>
      </c>
      <c r="D38" s="13">
        <f t="shared" si="10"/>
        <v>267500</v>
      </c>
      <c r="E38" s="13">
        <f t="shared" si="10"/>
        <v>132948.97</v>
      </c>
      <c r="F38" s="13">
        <f t="shared" si="10"/>
        <v>132948.97</v>
      </c>
      <c r="G38" s="13">
        <f t="shared" si="10"/>
        <v>134551.03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207500</v>
      </c>
      <c r="C42" s="15">
        <v>60000</v>
      </c>
      <c r="D42" s="13">
        <f t="shared" si="8"/>
        <v>267500</v>
      </c>
      <c r="E42" s="15">
        <v>132948.97</v>
      </c>
      <c r="F42" s="15">
        <v>132948.97</v>
      </c>
      <c r="G42" s="13">
        <f t="shared" si="11"/>
        <v>134551.03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1043900</v>
      </c>
      <c r="C48" s="13">
        <f t="shared" ref="C48:G48" si="12">SUM(C49:C57)</f>
        <v>154886.22</v>
      </c>
      <c r="D48" s="13">
        <f t="shared" si="12"/>
        <v>1198786.22</v>
      </c>
      <c r="E48" s="13">
        <f t="shared" si="12"/>
        <v>154886.22</v>
      </c>
      <c r="F48" s="13">
        <f t="shared" si="12"/>
        <v>154886.22</v>
      </c>
      <c r="G48" s="13">
        <f t="shared" si="12"/>
        <v>1043900</v>
      </c>
    </row>
    <row r="49" spans="1:8">
      <c r="A49" s="14" t="s">
        <v>86</v>
      </c>
      <c r="B49" s="15">
        <v>361900</v>
      </c>
      <c r="C49" s="15">
        <v>0</v>
      </c>
      <c r="D49" s="13">
        <f t="shared" si="8"/>
        <v>361900</v>
      </c>
      <c r="E49" s="15">
        <v>0</v>
      </c>
      <c r="F49" s="15">
        <v>0</v>
      </c>
      <c r="G49" s="13">
        <f t="shared" ref="G49:G57" si="13">D49-E49</f>
        <v>361900</v>
      </c>
      <c r="H49" s="16" t="s">
        <v>87</v>
      </c>
    </row>
    <row r="50" spans="1:8">
      <c r="A50" s="14" t="s">
        <v>88</v>
      </c>
      <c r="B50" s="15">
        <v>300000</v>
      </c>
      <c r="C50" s="15">
        <v>47025</v>
      </c>
      <c r="D50" s="13">
        <f t="shared" si="8"/>
        <v>347025</v>
      </c>
      <c r="E50" s="15">
        <v>47025</v>
      </c>
      <c r="F50" s="15">
        <v>47025</v>
      </c>
      <c r="G50" s="13">
        <f t="shared" si="13"/>
        <v>300000</v>
      </c>
      <c r="H50" s="16" t="s">
        <v>89</v>
      </c>
    </row>
    <row r="51" spans="1:8">
      <c r="A51" s="14" t="s">
        <v>90</v>
      </c>
      <c r="B51" s="15">
        <v>220000</v>
      </c>
      <c r="C51" s="15">
        <v>0</v>
      </c>
      <c r="D51" s="13">
        <f t="shared" si="8"/>
        <v>220000</v>
      </c>
      <c r="E51" s="15">
        <v>0</v>
      </c>
      <c r="F51" s="15">
        <v>0</v>
      </c>
      <c r="G51" s="13">
        <f t="shared" si="13"/>
        <v>220000</v>
      </c>
      <c r="H51" s="16" t="s">
        <v>91</v>
      </c>
    </row>
    <row r="52" spans="1:8">
      <c r="A52" s="14" t="s">
        <v>92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13"/>
        <v>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158000</v>
      </c>
      <c r="C54" s="15">
        <v>107861.22</v>
      </c>
      <c r="D54" s="13">
        <f t="shared" si="8"/>
        <v>265861.21999999997</v>
      </c>
      <c r="E54" s="15">
        <v>107861.22</v>
      </c>
      <c r="F54" s="15">
        <v>107861.22</v>
      </c>
      <c r="G54" s="13">
        <f t="shared" si="13"/>
        <v>157999.99999999997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5">
        <v>4000</v>
      </c>
      <c r="C57" s="15">
        <v>0</v>
      </c>
      <c r="D57" s="13">
        <f t="shared" si="8"/>
        <v>4000</v>
      </c>
      <c r="E57" s="15">
        <v>0</v>
      </c>
      <c r="F57" s="15">
        <v>0</v>
      </c>
      <c r="G57" s="13">
        <f t="shared" si="13"/>
        <v>4000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28265810.48</v>
      </c>
      <c r="D84" s="11">
        <f t="shared" si="22"/>
        <v>28265810.48</v>
      </c>
      <c r="E84" s="11">
        <f t="shared" si="22"/>
        <v>12118022.73</v>
      </c>
      <c r="F84" s="11">
        <f t="shared" si="22"/>
        <v>12118022.73</v>
      </c>
      <c r="G84" s="11">
        <f t="shared" si="22"/>
        <v>16147787.75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25627392</v>
      </c>
      <c r="D85" s="13">
        <f t="shared" si="23"/>
        <v>25627392</v>
      </c>
      <c r="E85" s="13">
        <f t="shared" si="23"/>
        <v>11030465.82</v>
      </c>
      <c r="F85" s="13">
        <f t="shared" si="23"/>
        <v>11030465.82</v>
      </c>
      <c r="G85" s="13">
        <f t="shared" si="23"/>
        <v>14596926.18</v>
      </c>
    </row>
    <row r="86" spans="1:8">
      <c r="A86" s="14" t="s">
        <v>16</v>
      </c>
      <c r="B86" s="15">
        <v>0</v>
      </c>
      <c r="C86" s="15">
        <v>15065254</v>
      </c>
      <c r="D86" s="13">
        <f t="shared" ref="D86:D92" si="24">B86+C86</f>
        <v>15065254</v>
      </c>
      <c r="E86" s="15">
        <v>6821951.54</v>
      </c>
      <c r="F86" s="15">
        <v>6821951.54</v>
      </c>
      <c r="G86" s="13">
        <f t="shared" ref="G86:G92" si="25">D86-E86</f>
        <v>8243302.46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4443898</v>
      </c>
      <c r="D88" s="13">
        <f t="shared" si="24"/>
        <v>4443898</v>
      </c>
      <c r="E88" s="15">
        <v>1588591.69</v>
      </c>
      <c r="F88" s="15">
        <v>1588591.69</v>
      </c>
      <c r="G88" s="13">
        <f t="shared" si="25"/>
        <v>2855306.31</v>
      </c>
      <c r="H88" s="16" t="s">
        <v>152</v>
      </c>
    </row>
    <row r="89" spans="1:8">
      <c r="A89" s="14" t="s">
        <v>22</v>
      </c>
      <c r="B89" s="15">
        <v>0</v>
      </c>
      <c r="C89" s="15">
        <v>3518676</v>
      </c>
      <c r="D89" s="13">
        <f t="shared" si="24"/>
        <v>3518676</v>
      </c>
      <c r="E89" s="15">
        <v>1651132.67</v>
      </c>
      <c r="F89" s="15">
        <v>1651132.67</v>
      </c>
      <c r="G89" s="13">
        <f t="shared" si="25"/>
        <v>1867543.33</v>
      </c>
      <c r="H89" s="16" t="s">
        <v>153</v>
      </c>
    </row>
    <row r="90" spans="1:8">
      <c r="A90" s="14" t="s">
        <v>24</v>
      </c>
      <c r="B90" s="15">
        <v>0</v>
      </c>
      <c r="C90" s="15">
        <v>1235616</v>
      </c>
      <c r="D90" s="13">
        <f t="shared" si="24"/>
        <v>1235616</v>
      </c>
      <c r="E90" s="15">
        <v>749098.24</v>
      </c>
      <c r="F90" s="15">
        <v>749098.24</v>
      </c>
      <c r="G90" s="13">
        <f t="shared" si="25"/>
        <v>486517.76000000001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1363948</v>
      </c>
      <c r="D92" s="13">
        <f t="shared" si="24"/>
        <v>1363948</v>
      </c>
      <c r="E92" s="15">
        <v>219691.68</v>
      </c>
      <c r="F92" s="15">
        <v>219691.68</v>
      </c>
      <c r="G92" s="13">
        <f t="shared" si="25"/>
        <v>1144256.32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456823</v>
      </c>
      <c r="D93" s="13">
        <f t="shared" si="26"/>
        <v>456823</v>
      </c>
      <c r="E93" s="13">
        <f t="shared" si="26"/>
        <v>75756.7</v>
      </c>
      <c r="F93" s="13">
        <f t="shared" si="26"/>
        <v>75756.7</v>
      </c>
      <c r="G93" s="13">
        <f t="shared" si="26"/>
        <v>381066.3</v>
      </c>
    </row>
    <row r="94" spans="1:8">
      <c r="A94" s="14" t="s">
        <v>31</v>
      </c>
      <c r="B94" s="15">
        <v>0</v>
      </c>
      <c r="C94" s="15">
        <v>93573</v>
      </c>
      <c r="D94" s="13">
        <f t="shared" ref="D94:D102" si="27">B94+C94</f>
        <v>93573</v>
      </c>
      <c r="E94" s="15">
        <v>814.54</v>
      </c>
      <c r="F94" s="15">
        <v>814.54</v>
      </c>
      <c r="G94" s="13">
        <f t="shared" ref="G94:G102" si="28">D94-E94</f>
        <v>92758.46</v>
      </c>
      <c r="H94" s="16" t="s">
        <v>157</v>
      </c>
    </row>
    <row r="95" spans="1:8">
      <c r="A95" s="14" t="s">
        <v>33</v>
      </c>
      <c r="B95" s="13">
        <v>0</v>
      </c>
      <c r="C95" s="13">
        <v>0</v>
      </c>
      <c r="D95" s="13">
        <f t="shared" si="27"/>
        <v>0</v>
      </c>
      <c r="E95" s="13">
        <v>0</v>
      </c>
      <c r="F95" s="13">
        <v>0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6" t="s">
        <v>160</v>
      </c>
    </row>
    <row r="98" spans="1:8">
      <c r="A98" s="21" t="s">
        <v>39</v>
      </c>
      <c r="B98" s="15">
        <v>0</v>
      </c>
      <c r="C98" s="15">
        <v>20000</v>
      </c>
      <c r="D98" s="13">
        <f t="shared" si="27"/>
        <v>20000</v>
      </c>
      <c r="E98" s="15">
        <v>0</v>
      </c>
      <c r="F98" s="15">
        <v>0</v>
      </c>
      <c r="G98" s="13">
        <f t="shared" si="28"/>
        <v>20000</v>
      </c>
      <c r="H98" s="16" t="s">
        <v>161</v>
      </c>
    </row>
    <row r="99" spans="1:8">
      <c r="A99" s="14" t="s">
        <v>41</v>
      </c>
      <c r="B99" s="15">
        <v>0</v>
      </c>
      <c r="C99" s="15">
        <v>260000</v>
      </c>
      <c r="D99" s="13">
        <f t="shared" si="27"/>
        <v>260000</v>
      </c>
      <c r="E99" s="15">
        <v>74942.16</v>
      </c>
      <c r="F99" s="15">
        <v>74942.16</v>
      </c>
      <c r="G99" s="13">
        <f t="shared" si="28"/>
        <v>185057.84</v>
      </c>
      <c r="H99" s="16" t="s">
        <v>162</v>
      </c>
    </row>
    <row r="100" spans="1:8">
      <c r="A100" s="14" t="s">
        <v>43</v>
      </c>
      <c r="B100" s="15">
        <v>0</v>
      </c>
      <c r="C100" s="15">
        <v>30000</v>
      </c>
      <c r="D100" s="13">
        <f t="shared" si="27"/>
        <v>30000</v>
      </c>
      <c r="E100" s="15">
        <v>0</v>
      </c>
      <c r="F100" s="15">
        <v>0</v>
      </c>
      <c r="G100" s="13">
        <f t="shared" si="28"/>
        <v>30000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53250</v>
      </c>
      <c r="D102" s="13">
        <f t="shared" si="27"/>
        <v>53250</v>
      </c>
      <c r="E102" s="15">
        <v>0</v>
      </c>
      <c r="F102" s="15">
        <v>0</v>
      </c>
      <c r="G102" s="13">
        <f t="shared" si="28"/>
        <v>53250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1892491</v>
      </c>
      <c r="D103" s="13">
        <f t="shared" si="29"/>
        <v>1892491</v>
      </c>
      <c r="E103" s="13">
        <f t="shared" si="29"/>
        <v>722695.73</v>
      </c>
      <c r="F103" s="13">
        <f t="shared" si="29"/>
        <v>722695.73</v>
      </c>
      <c r="G103" s="13">
        <f t="shared" si="29"/>
        <v>1169795.27</v>
      </c>
    </row>
    <row r="104" spans="1:8">
      <c r="A104" s="14" t="s">
        <v>50</v>
      </c>
      <c r="B104" s="15">
        <v>0</v>
      </c>
      <c r="C104" s="15">
        <v>651583</v>
      </c>
      <c r="D104" s="13">
        <f t="shared" ref="D104:D112" si="30">B104+C104</f>
        <v>651583</v>
      </c>
      <c r="E104" s="15">
        <v>281877.46000000002</v>
      </c>
      <c r="F104" s="15">
        <v>281877.46000000002</v>
      </c>
      <c r="G104" s="13">
        <f t="shared" ref="G104:G112" si="31">D104-E104</f>
        <v>369705.54</v>
      </c>
      <c r="H104" s="16" t="s">
        <v>166</v>
      </c>
    </row>
    <row r="105" spans="1:8">
      <c r="A105" s="14" t="s">
        <v>52</v>
      </c>
      <c r="B105" s="13">
        <v>0</v>
      </c>
      <c r="C105" s="13">
        <v>0</v>
      </c>
      <c r="D105" s="13">
        <f t="shared" si="30"/>
        <v>0</v>
      </c>
      <c r="E105" s="13">
        <v>0</v>
      </c>
      <c r="F105" s="13">
        <v>0</v>
      </c>
      <c r="G105" s="13">
        <f t="shared" si="31"/>
        <v>0</v>
      </c>
      <c r="H105" s="16" t="s">
        <v>167</v>
      </c>
    </row>
    <row r="106" spans="1:8">
      <c r="A106" s="14" t="s">
        <v>54</v>
      </c>
      <c r="B106" s="15">
        <v>0</v>
      </c>
      <c r="C106" s="15">
        <v>451110</v>
      </c>
      <c r="D106" s="13">
        <f t="shared" si="30"/>
        <v>451110</v>
      </c>
      <c r="E106" s="15">
        <v>116376.04</v>
      </c>
      <c r="F106" s="15">
        <v>116376.04</v>
      </c>
      <c r="G106" s="13">
        <f t="shared" si="31"/>
        <v>334733.96000000002</v>
      </c>
      <c r="H106" s="16" t="s">
        <v>168</v>
      </c>
    </row>
    <row r="107" spans="1:8">
      <c r="A107" s="14" t="s">
        <v>56</v>
      </c>
      <c r="B107" s="15">
        <v>0</v>
      </c>
      <c r="C107" s="15">
        <v>25000</v>
      </c>
      <c r="D107" s="13">
        <f t="shared" si="30"/>
        <v>25000</v>
      </c>
      <c r="E107" s="15">
        <v>13392.9</v>
      </c>
      <c r="F107" s="15">
        <v>13392.9</v>
      </c>
      <c r="G107" s="13">
        <f t="shared" si="31"/>
        <v>11607.1</v>
      </c>
      <c r="H107" s="16" t="s">
        <v>169</v>
      </c>
    </row>
    <row r="108" spans="1:8">
      <c r="A108" s="14" t="s">
        <v>58</v>
      </c>
      <c r="B108" s="15">
        <v>0</v>
      </c>
      <c r="C108" s="15">
        <v>182199</v>
      </c>
      <c r="D108" s="13">
        <f t="shared" si="30"/>
        <v>182199</v>
      </c>
      <c r="E108" s="15">
        <v>30078.9</v>
      </c>
      <c r="F108" s="15">
        <v>30078.9</v>
      </c>
      <c r="G108" s="13">
        <f t="shared" si="31"/>
        <v>152120.1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5">
        <v>0</v>
      </c>
      <c r="C110" s="15">
        <v>20000</v>
      </c>
      <c r="D110" s="13">
        <f t="shared" si="30"/>
        <v>20000</v>
      </c>
      <c r="E110" s="15">
        <v>0</v>
      </c>
      <c r="F110" s="15">
        <v>0</v>
      </c>
      <c r="G110" s="13">
        <f t="shared" si="31"/>
        <v>20000</v>
      </c>
      <c r="H110" s="16" t="s">
        <v>172</v>
      </c>
    </row>
    <row r="111" spans="1:8">
      <c r="A111" s="14" t="s">
        <v>64</v>
      </c>
      <c r="B111" s="15">
        <v>0</v>
      </c>
      <c r="C111" s="15">
        <v>73610</v>
      </c>
      <c r="D111" s="13">
        <f t="shared" si="30"/>
        <v>73610</v>
      </c>
      <c r="E111" s="15">
        <v>0</v>
      </c>
      <c r="F111" s="15">
        <v>0</v>
      </c>
      <c r="G111" s="13">
        <f t="shared" si="31"/>
        <v>73610</v>
      </c>
      <c r="H111" s="16" t="s">
        <v>173</v>
      </c>
    </row>
    <row r="112" spans="1:8">
      <c r="A112" s="14" t="s">
        <v>66</v>
      </c>
      <c r="B112" s="15">
        <v>0</v>
      </c>
      <c r="C112" s="15">
        <v>488989</v>
      </c>
      <c r="D112" s="13">
        <f t="shared" si="30"/>
        <v>488989</v>
      </c>
      <c r="E112" s="15">
        <v>280970.43</v>
      </c>
      <c r="F112" s="15">
        <v>280970.43</v>
      </c>
      <c r="G112" s="13">
        <f t="shared" si="31"/>
        <v>208018.57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289104.48</v>
      </c>
      <c r="D123" s="13">
        <f t="shared" si="35"/>
        <v>289104.48</v>
      </c>
      <c r="E123" s="13">
        <f t="shared" si="35"/>
        <v>289104.48</v>
      </c>
      <c r="F123" s="13">
        <f t="shared" si="35"/>
        <v>289104.48</v>
      </c>
      <c r="G123" s="13">
        <f t="shared" si="35"/>
        <v>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5">
        <v>0</v>
      </c>
      <c r="C126" s="15">
        <v>289104.48</v>
      </c>
      <c r="D126" s="13">
        <f t="shared" si="36"/>
        <v>289104.48</v>
      </c>
      <c r="E126" s="15">
        <v>289104.48</v>
      </c>
      <c r="F126" s="15">
        <v>289104.48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0</v>
      </c>
      <c r="D129" s="13">
        <f t="shared" si="36"/>
        <v>0</v>
      </c>
      <c r="E129" s="15">
        <v>0</v>
      </c>
      <c r="F129" s="15">
        <v>0</v>
      </c>
      <c r="G129" s="13">
        <f t="shared" si="37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37836839</v>
      </c>
      <c r="C159" s="11">
        <f t="shared" ref="C159:G159" si="47">C9+C84</f>
        <v>28754273.190000001</v>
      </c>
      <c r="D159" s="11">
        <f t="shared" si="47"/>
        <v>66591112.189999998</v>
      </c>
      <c r="E159" s="11">
        <f t="shared" si="47"/>
        <v>25592942.820000004</v>
      </c>
      <c r="F159" s="11">
        <f t="shared" si="47"/>
        <v>25592942.820000004</v>
      </c>
      <c r="G159" s="11">
        <f t="shared" si="47"/>
        <v>40998169.370000005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7">
      <c r="A161" s="26"/>
    </row>
    <row r="166" spans="1:7" ht="15.75" customHeight="1">
      <c r="B166" s="27"/>
      <c r="C166" s="27"/>
      <c r="F166" s="27"/>
      <c r="G166" s="27"/>
    </row>
    <row r="167" spans="1:7">
      <c r="B167" s="28" t="s">
        <v>212</v>
      </c>
      <c r="C167" s="28"/>
      <c r="D167" s="29"/>
      <c r="E167" s="29"/>
      <c r="F167" s="28" t="s">
        <v>213</v>
      </c>
      <c r="G167" s="28"/>
    </row>
    <row r="168" spans="1:7">
      <c r="B168" s="28" t="s">
        <v>214</v>
      </c>
      <c r="C168" s="28"/>
      <c r="D168" s="29"/>
      <c r="E168" s="29"/>
      <c r="F168" s="28" t="s">
        <v>215</v>
      </c>
      <c r="G168" s="28"/>
    </row>
  </sheetData>
  <mergeCells count="13">
    <mergeCell ref="A7:A8"/>
    <mergeCell ref="B7:F7"/>
    <mergeCell ref="G7:G8"/>
    <mergeCell ref="B167:C167"/>
    <mergeCell ref="F167:G167"/>
    <mergeCell ref="B168:C168"/>
    <mergeCell ref="F168:G168"/>
    <mergeCell ref="A1:G1"/>
    <mergeCell ref="A2:G2"/>
    <mergeCell ref="A3:G3"/>
    <mergeCell ref="A4:G4"/>
    <mergeCell ref="A5:G5"/>
    <mergeCell ref="A6:G6"/>
  </mergeCells>
  <pageMargins left="0.43307086614173229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2022-07-15T01:27:46Z</cp:lastPrinted>
  <dcterms:created xsi:type="dcterms:W3CDTF">2022-07-15T01:26:17Z</dcterms:created>
  <dcterms:modified xsi:type="dcterms:W3CDTF">2022-07-15T01:29:43Z</dcterms:modified>
</cp:coreProperties>
</file>